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defaultThemeVersion="124226"/>
  <mc:AlternateContent xmlns:mc="http://schemas.openxmlformats.org/markup-compatibility/2006">
    <mc:Choice Requires="x15">
      <x15ac:absPath xmlns:x15ac="http://schemas.microsoft.com/office/spreadsheetml/2010/11/ac" url="C:\Users\zpl\AppData\Local\Microsoft\Windows\Temporary Internet Files\Content.Outlook\251HM1N7\"/>
    </mc:Choice>
  </mc:AlternateContent>
  <xr:revisionPtr revIDLastSave="0" documentId="13_ncr:1_{260E4652-8225-4A8E-9915-5049C52E66D1}" xr6:coauthVersionLast="45" xr6:coauthVersionMax="45" xr10:uidLastSave="{00000000-0000-0000-0000-000000000000}"/>
  <bookViews>
    <workbookView xWindow="5115" yWindow="3030" windowWidth="15375" windowHeight="7890" xr2:uid="{00000000-000D-0000-FFFF-FFFF00000000}"/>
  </bookViews>
  <sheets>
    <sheet name="leasing" sheetId="8" r:id="rId1"/>
    <sheet name="pożyczki" sheetId="9" r:id="rId2"/>
    <sheet name="suma" sheetId="11"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M171" i="9" l="1"/>
  <c r="E100" i="9"/>
  <c r="F100" i="9"/>
  <c r="G100" i="9"/>
  <c r="H100" i="9"/>
  <c r="I100" i="9"/>
  <c r="J100" i="9"/>
  <c r="K100" i="9"/>
  <c r="L100" i="9"/>
  <c r="M100" i="9"/>
  <c r="N100" i="9"/>
  <c r="O100" i="9"/>
  <c r="P100" i="9"/>
  <c r="Q100" i="9"/>
  <c r="R100" i="9"/>
  <c r="S100" i="9"/>
  <c r="T100" i="9"/>
  <c r="U100" i="9"/>
  <c r="V100" i="9"/>
  <c r="W100" i="9"/>
  <c r="X100" i="9"/>
  <c r="Y100" i="9"/>
  <c r="Z100" i="9"/>
  <c r="AA100" i="9"/>
  <c r="AB100" i="9"/>
  <c r="AC100" i="9"/>
  <c r="AD100" i="9"/>
  <c r="AE100" i="9"/>
  <c r="E101" i="9"/>
  <c r="F101" i="9"/>
  <c r="G101" i="9"/>
  <c r="H101" i="9"/>
  <c r="I101" i="9"/>
  <c r="J101" i="9"/>
  <c r="K101" i="9"/>
  <c r="L101" i="9"/>
  <c r="M101" i="9"/>
  <c r="N101" i="9"/>
  <c r="O101" i="9"/>
  <c r="P101" i="9"/>
  <c r="Q101" i="9"/>
  <c r="R101" i="9"/>
  <c r="S101" i="9"/>
  <c r="T101" i="9"/>
  <c r="U101" i="9"/>
  <c r="V101" i="9"/>
  <c r="W101" i="9"/>
  <c r="X101" i="9"/>
  <c r="Y101" i="9"/>
  <c r="Z101" i="9"/>
  <c r="AA101" i="9"/>
  <c r="AB101" i="9"/>
  <c r="AC101" i="9"/>
  <c r="AD101" i="9"/>
  <c r="AE101" i="9"/>
  <c r="D100" i="9"/>
  <c r="D101" i="9"/>
  <c r="C100" i="9"/>
  <c r="C101" i="9"/>
  <c r="C52" i="8" l="1"/>
  <c r="C27" i="8"/>
  <c r="AF144" i="9" l="1"/>
  <c r="AF141" i="9"/>
  <c r="AF137" i="9"/>
  <c r="AF133" i="9"/>
  <c r="AM133" i="9" s="1"/>
  <c r="C8" i="11"/>
  <c r="C9" i="11"/>
  <c r="C10" i="11"/>
  <c r="C11" i="11"/>
  <c r="C12" i="11"/>
  <c r="C13" i="11"/>
  <c r="C14" i="11"/>
  <c r="C15" i="11"/>
  <c r="C16" i="11"/>
  <c r="C17" i="11"/>
  <c r="C18" i="11"/>
  <c r="C19" i="11"/>
  <c r="C20" i="11"/>
  <c r="C21" i="11"/>
  <c r="C22" i="11"/>
  <c r="C23" i="11"/>
  <c r="C24" i="11"/>
  <c r="C25" i="11"/>
  <c r="C26" i="11"/>
  <c r="AF7" i="8" l="1"/>
  <c r="AF8" i="8"/>
  <c r="AF9" i="8"/>
  <c r="AF10" i="8"/>
  <c r="AF11" i="8"/>
  <c r="AF12" i="8"/>
  <c r="AF13" i="8"/>
  <c r="AF14" i="8"/>
  <c r="AF15" i="8"/>
  <c r="AF16" i="8"/>
  <c r="AF17" i="8"/>
  <c r="AF18" i="8"/>
  <c r="AF19" i="8"/>
  <c r="AF20" i="8"/>
  <c r="AF21" i="8"/>
  <c r="AF22" i="8"/>
  <c r="AF23" i="8"/>
  <c r="AF24" i="8"/>
  <c r="AF25" i="8"/>
  <c r="AF26" i="8"/>
  <c r="AM8" i="8" l="1"/>
  <c r="AM9" i="8"/>
  <c r="AM10" i="8"/>
  <c r="AM11" i="8"/>
  <c r="AM12" i="8"/>
  <c r="AM13" i="8"/>
  <c r="AM14" i="8"/>
  <c r="AM15" i="8"/>
  <c r="AM16" i="8"/>
  <c r="AM17" i="8"/>
  <c r="AM18" i="8"/>
  <c r="AM19" i="8"/>
  <c r="AM20" i="8"/>
  <c r="AM21" i="8"/>
  <c r="AM22" i="8"/>
  <c r="AM23" i="8"/>
  <c r="AM24" i="8"/>
  <c r="AM25" i="8"/>
  <c r="AM26" i="8"/>
  <c r="AM7" i="8"/>
  <c r="D57" i="11"/>
  <c r="E57" i="11"/>
  <c r="F57" i="11"/>
  <c r="G57" i="11"/>
  <c r="H57" i="11"/>
  <c r="I57" i="11"/>
  <c r="J57" i="11"/>
  <c r="K57" i="11"/>
  <c r="L57" i="11"/>
  <c r="M57" i="11"/>
  <c r="N57" i="11"/>
  <c r="O57" i="11"/>
  <c r="P57" i="11"/>
  <c r="Q57" i="11"/>
  <c r="R57" i="11"/>
  <c r="S57" i="11"/>
  <c r="T57" i="11"/>
  <c r="U57" i="11"/>
  <c r="V57" i="11"/>
  <c r="W57" i="11"/>
  <c r="X57" i="11"/>
  <c r="Y57" i="11"/>
  <c r="Z57" i="11"/>
  <c r="AA57" i="11"/>
  <c r="AB57" i="11"/>
  <c r="AC57" i="11"/>
  <c r="AD57" i="11"/>
  <c r="AE57" i="11"/>
  <c r="AG57" i="11"/>
  <c r="AH57" i="11"/>
  <c r="AI57" i="11"/>
  <c r="AJ57" i="11"/>
  <c r="AK57" i="11"/>
  <c r="AL57" i="11"/>
  <c r="D58" i="11"/>
  <c r="E58" i="11"/>
  <c r="F58" i="11"/>
  <c r="G58" i="11"/>
  <c r="H58" i="11"/>
  <c r="I58" i="11"/>
  <c r="J58" i="11"/>
  <c r="K58" i="11"/>
  <c r="L58" i="11"/>
  <c r="M58" i="11"/>
  <c r="N58" i="11"/>
  <c r="O58" i="11"/>
  <c r="P58" i="11"/>
  <c r="Q58" i="11"/>
  <c r="R58" i="11"/>
  <c r="S58" i="11"/>
  <c r="T58" i="11"/>
  <c r="U58" i="11"/>
  <c r="V58" i="11"/>
  <c r="W58" i="11"/>
  <c r="X58" i="11"/>
  <c r="Y58" i="11"/>
  <c r="Z58" i="11"/>
  <c r="AA58" i="11"/>
  <c r="AB58" i="11"/>
  <c r="AC58" i="11"/>
  <c r="AD58" i="11"/>
  <c r="AE58" i="11"/>
  <c r="AG58" i="11"/>
  <c r="AH58" i="11"/>
  <c r="AI58" i="11"/>
  <c r="AJ58" i="11"/>
  <c r="AK58" i="11"/>
  <c r="AL58" i="11"/>
  <c r="D59" i="11"/>
  <c r="E59" i="11"/>
  <c r="F59" i="11"/>
  <c r="G59" i="11"/>
  <c r="H59" i="11"/>
  <c r="I59" i="11"/>
  <c r="J59" i="11"/>
  <c r="K59" i="11"/>
  <c r="L59" i="11"/>
  <c r="M59" i="11"/>
  <c r="N59" i="11"/>
  <c r="O59" i="11"/>
  <c r="P59" i="11"/>
  <c r="Q59" i="11"/>
  <c r="R59" i="11"/>
  <c r="S59" i="11"/>
  <c r="T59" i="11"/>
  <c r="U59" i="11"/>
  <c r="V59" i="11"/>
  <c r="W59" i="11"/>
  <c r="X59" i="11"/>
  <c r="Y59" i="11"/>
  <c r="Z59" i="11"/>
  <c r="AA59" i="11"/>
  <c r="AB59" i="11"/>
  <c r="AC59" i="11"/>
  <c r="AD59" i="11"/>
  <c r="AE59" i="11"/>
  <c r="AG59" i="11"/>
  <c r="AH59" i="11"/>
  <c r="AI59" i="11"/>
  <c r="AJ59" i="11"/>
  <c r="AK59" i="11"/>
  <c r="AL59" i="11"/>
  <c r="D60" i="11"/>
  <c r="E60" i="11"/>
  <c r="F60" i="11"/>
  <c r="G60" i="11"/>
  <c r="H60" i="11"/>
  <c r="I60" i="11"/>
  <c r="J60" i="11"/>
  <c r="K60" i="11"/>
  <c r="L60" i="11"/>
  <c r="M60" i="11"/>
  <c r="N60" i="11"/>
  <c r="O60" i="11"/>
  <c r="P60" i="11"/>
  <c r="Q60" i="11"/>
  <c r="R60" i="11"/>
  <c r="S60" i="11"/>
  <c r="T60" i="11"/>
  <c r="U60" i="11"/>
  <c r="V60" i="11"/>
  <c r="W60" i="11"/>
  <c r="X60" i="11"/>
  <c r="Y60" i="11"/>
  <c r="Z60" i="11"/>
  <c r="AA60" i="11"/>
  <c r="AB60" i="11"/>
  <c r="AC60" i="11"/>
  <c r="AD60" i="11"/>
  <c r="AE60" i="11"/>
  <c r="AG60" i="11"/>
  <c r="AH60" i="11"/>
  <c r="AI60" i="11"/>
  <c r="AJ60" i="11"/>
  <c r="AK60" i="11"/>
  <c r="AL60" i="11"/>
  <c r="D61" i="11"/>
  <c r="E61" i="11"/>
  <c r="F61" i="11"/>
  <c r="G61" i="11"/>
  <c r="H61" i="11"/>
  <c r="I61" i="11"/>
  <c r="J61" i="11"/>
  <c r="K61" i="11"/>
  <c r="L61" i="11"/>
  <c r="M61" i="11"/>
  <c r="N61" i="11"/>
  <c r="O61" i="11"/>
  <c r="P61" i="11"/>
  <c r="Q61" i="11"/>
  <c r="R61" i="11"/>
  <c r="S61" i="11"/>
  <c r="T61" i="11"/>
  <c r="U61" i="11"/>
  <c r="V61" i="11"/>
  <c r="W61" i="11"/>
  <c r="X61" i="11"/>
  <c r="Y61" i="11"/>
  <c r="Z61" i="11"/>
  <c r="AA61" i="11"/>
  <c r="AB61" i="11"/>
  <c r="AC61" i="11"/>
  <c r="AD61" i="11"/>
  <c r="AE61" i="11"/>
  <c r="AG61" i="11"/>
  <c r="AH61" i="11"/>
  <c r="AI61" i="11"/>
  <c r="AJ61" i="11"/>
  <c r="AK61" i="11"/>
  <c r="AL61" i="11"/>
  <c r="D62" i="11"/>
  <c r="E62" i="11"/>
  <c r="F62" i="11"/>
  <c r="G62" i="11"/>
  <c r="H62" i="11"/>
  <c r="I62" i="11"/>
  <c r="J62" i="11"/>
  <c r="K62" i="11"/>
  <c r="L62" i="11"/>
  <c r="M62" i="11"/>
  <c r="N62" i="11"/>
  <c r="O62" i="11"/>
  <c r="P62" i="11"/>
  <c r="Q62" i="11"/>
  <c r="R62" i="11"/>
  <c r="S62" i="11"/>
  <c r="T62" i="11"/>
  <c r="U62" i="11"/>
  <c r="V62" i="11"/>
  <c r="W62" i="11"/>
  <c r="X62" i="11"/>
  <c r="Y62" i="11"/>
  <c r="Z62" i="11"/>
  <c r="AA62" i="11"/>
  <c r="AB62" i="11"/>
  <c r="AC62" i="11"/>
  <c r="AD62" i="11"/>
  <c r="AE62" i="11"/>
  <c r="AG62" i="11"/>
  <c r="AH62" i="11"/>
  <c r="AI62" i="11"/>
  <c r="AJ62" i="11"/>
  <c r="AK62" i="11"/>
  <c r="AL62" i="11"/>
  <c r="D63" i="11"/>
  <c r="E63" i="11"/>
  <c r="F63" i="11"/>
  <c r="G63" i="11"/>
  <c r="H63" i="11"/>
  <c r="I63" i="11"/>
  <c r="J63" i="11"/>
  <c r="K63" i="11"/>
  <c r="L63" i="11"/>
  <c r="M63" i="11"/>
  <c r="N63" i="11"/>
  <c r="O63" i="11"/>
  <c r="P63" i="11"/>
  <c r="Q63" i="11"/>
  <c r="R63" i="11"/>
  <c r="S63" i="11"/>
  <c r="T63" i="11"/>
  <c r="U63" i="11"/>
  <c r="V63" i="11"/>
  <c r="W63" i="11"/>
  <c r="X63" i="11"/>
  <c r="Y63" i="11"/>
  <c r="Z63" i="11"/>
  <c r="AA63" i="11"/>
  <c r="AB63" i="11"/>
  <c r="AC63" i="11"/>
  <c r="AD63" i="11"/>
  <c r="AE63" i="11"/>
  <c r="AG63" i="11"/>
  <c r="AH63" i="11"/>
  <c r="AI63" i="11"/>
  <c r="AJ63" i="11"/>
  <c r="AK63" i="11"/>
  <c r="AL63" i="11"/>
  <c r="D64" i="11"/>
  <c r="E64" i="11"/>
  <c r="F64" i="11"/>
  <c r="G64" i="11"/>
  <c r="H64" i="11"/>
  <c r="I64" i="11"/>
  <c r="J64" i="11"/>
  <c r="K64" i="11"/>
  <c r="L64" i="11"/>
  <c r="M64" i="11"/>
  <c r="N64" i="11"/>
  <c r="O64" i="11"/>
  <c r="P64" i="11"/>
  <c r="Q64" i="11"/>
  <c r="R64" i="11"/>
  <c r="S64" i="11"/>
  <c r="T64" i="11"/>
  <c r="U64" i="11"/>
  <c r="V64" i="11"/>
  <c r="W64" i="11"/>
  <c r="X64" i="11"/>
  <c r="Y64" i="11"/>
  <c r="Z64" i="11"/>
  <c r="AA64" i="11"/>
  <c r="AB64" i="11"/>
  <c r="AC64" i="11"/>
  <c r="AD64" i="11"/>
  <c r="AE64" i="11"/>
  <c r="AG64" i="11"/>
  <c r="AH64" i="11"/>
  <c r="AI64" i="11"/>
  <c r="AJ64" i="11"/>
  <c r="AK64" i="11"/>
  <c r="AL64" i="11"/>
  <c r="D65" i="11"/>
  <c r="E65" i="11"/>
  <c r="F65" i="11"/>
  <c r="G65" i="11"/>
  <c r="H65" i="11"/>
  <c r="I65" i="11"/>
  <c r="J65" i="11"/>
  <c r="K65" i="11"/>
  <c r="L65" i="11"/>
  <c r="M65" i="11"/>
  <c r="N65" i="11"/>
  <c r="O65" i="11"/>
  <c r="P65" i="11"/>
  <c r="Q65" i="11"/>
  <c r="R65" i="11"/>
  <c r="S65" i="11"/>
  <c r="T65" i="11"/>
  <c r="U65" i="11"/>
  <c r="V65" i="11"/>
  <c r="W65" i="11"/>
  <c r="X65" i="11"/>
  <c r="Y65" i="11"/>
  <c r="Z65" i="11"/>
  <c r="AA65" i="11"/>
  <c r="AB65" i="11"/>
  <c r="AC65" i="11"/>
  <c r="AD65" i="11"/>
  <c r="AE65" i="11"/>
  <c r="AG65" i="11"/>
  <c r="AH65" i="11"/>
  <c r="AI65" i="11"/>
  <c r="AJ65" i="11"/>
  <c r="AK65" i="11"/>
  <c r="AL65" i="11"/>
  <c r="D66" i="11"/>
  <c r="E66" i="11"/>
  <c r="F66" i="11"/>
  <c r="G66" i="11"/>
  <c r="H66" i="11"/>
  <c r="I66" i="11"/>
  <c r="J66" i="11"/>
  <c r="K66" i="11"/>
  <c r="L66" i="11"/>
  <c r="M66" i="11"/>
  <c r="N66" i="11"/>
  <c r="O66" i="11"/>
  <c r="P66" i="11"/>
  <c r="Q66" i="11"/>
  <c r="R66" i="11"/>
  <c r="S66" i="11"/>
  <c r="T66" i="11"/>
  <c r="U66" i="11"/>
  <c r="V66" i="11"/>
  <c r="W66" i="11"/>
  <c r="X66" i="11"/>
  <c r="Y66" i="11"/>
  <c r="Z66" i="11"/>
  <c r="AA66" i="11"/>
  <c r="AB66" i="11"/>
  <c r="AC66" i="11"/>
  <c r="AD66" i="11"/>
  <c r="AE66" i="11"/>
  <c r="AG66" i="11"/>
  <c r="AH66" i="11"/>
  <c r="AI66" i="11"/>
  <c r="AJ66" i="11"/>
  <c r="AK66" i="11"/>
  <c r="AL66" i="11"/>
  <c r="D67" i="11"/>
  <c r="E67" i="11"/>
  <c r="F67" i="11"/>
  <c r="G67" i="11"/>
  <c r="H67" i="11"/>
  <c r="I67" i="11"/>
  <c r="J67" i="11"/>
  <c r="K67" i="11"/>
  <c r="L67" i="11"/>
  <c r="M67" i="11"/>
  <c r="N67" i="11"/>
  <c r="O67" i="11"/>
  <c r="P67" i="11"/>
  <c r="Q67" i="11"/>
  <c r="R67" i="11"/>
  <c r="S67" i="11"/>
  <c r="T67" i="11"/>
  <c r="U67" i="11"/>
  <c r="V67" i="11"/>
  <c r="W67" i="11"/>
  <c r="X67" i="11"/>
  <c r="Y67" i="11"/>
  <c r="Z67" i="11"/>
  <c r="AA67" i="11"/>
  <c r="AB67" i="11"/>
  <c r="AC67" i="11"/>
  <c r="AD67" i="11"/>
  <c r="AE67" i="11"/>
  <c r="AG67" i="11"/>
  <c r="AH67" i="11"/>
  <c r="AI67" i="11"/>
  <c r="AJ67" i="11"/>
  <c r="AK67" i="11"/>
  <c r="AL67" i="11"/>
  <c r="D68" i="11"/>
  <c r="E68" i="11"/>
  <c r="F68" i="11"/>
  <c r="G68" i="11"/>
  <c r="H68" i="11"/>
  <c r="I68" i="11"/>
  <c r="J68" i="11"/>
  <c r="K68" i="11"/>
  <c r="L68" i="11"/>
  <c r="M68" i="11"/>
  <c r="N68" i="11"/>
  <c r="O68" i="11"/>
  <c r="P68" i="11"/>
  <c r="Q68" i="11"/>
  <c r="R68" i="11"/>
  <c r="S68" i="11"/>
  <c r="T68" i="11"/>
  <c r="U68" i="11"/>
  <c r="V68" i="11"/>
  <c r="W68" i="11"/>
  <c r="X68" i="11"/>
  <c r="Y68" i="11"/>
  <c r="Z68" i="11"/>
  <c r="AA68" i="11"/>
  <c r="AB68" i="11"/>
  <c r="AC68" i="11"/>
  <c r="AD68" i="11"/>
  <c r="AE68" i="11"/>
  <c r="AG68" i="11"/>
  <c r="AH68" i="11"/>
  <c r="AI68" i="11"/>
  <c r="AJ68" i="11"/>
  <c r="AK68" i="11"/>
  <c r="AL68" i="11"/>
  <c r="D69" i="11"/>
  <c r="E69" i="11"/>
  <c r="F69" i="11"/>
  <c r="G69" i="11"/>
  <c r="H69" i="11"/>
  <c r="I69" i="11"/>
  <c r="J69" i="11"/>
  <c r="K69" i="11"/>
  <c r="L69" i="11"/>
  <c r="M69" i="11"/>
  <c r="N69" i="11"/>
  <c r="O69" i="11"/>
  <c r="P69" i="11"/>
  <c r="Q69" i="11"/>
  <c r="R69" i="11"/>
  <c r="S69" i="11"/>
  <c r="T69" i="11"/>
  <c r="U69" i="11"/>
  <c r="V69" i="11"/>
  <c r="W69" i="11"/>
  <c r="X69" i="11"/>
  <c r="Y69" i="11"/>
  <c r="Z69" i="11"/>
  <c r="AA69" i="11"/>
  <c r="AB69" i="11"/>
  <c r="AC69" i="11"/>
  <c r="AD69" i="11"/>
  <c r="AE69" i="11"/>
  <c r="AG69" i="11"/>
  <c r="AH69" i="11"/>
  <c r="AI69" i="11"/>
  <c r="AJ69" i="11"/>
  <c r="AK69" i="11"/>
  <c r="AL69" i="11"/>
  <c r="D70" i="11"/>
  <c r="E70" i="11"/>
  <c r="F70" i="11"/>
  <c r="G70" i="11"/>
  <c r="H70" i="11"/>
  <c r="I70" i="11"/>
  <c r="J70" i="11"/>
  <c r="K70" i="11"/>
  <c r="L70" i="11"/>
  <c r="M70" i="11"/>
  <c r="N70" i="11"/>
  <c r="O70" i="11"/>
  <c r="P70" i="11"/>
  <c r="Q70" i="11"/>
  <c r="R70" i="11"/>
  <c r="S70" i="11"/>
  <c r="T70" i="11"/>
  <c r="U70" i="11"/>
  <c r="V70" i="11"/>
  <c r="W70" i="11"/>
  <c r="X70" i="11"/>
  <c r="Y70" i="11"/>
  <c r="Z70" i="11"/>
  <c r="AA70" i="11"/>
  <c r="AB70" i="11"/>
  <c r="AC70" i="11"/>
  <c r="AD70" i="11"/>
  <c r="AE70" i="11"/>
  <c r="AG70" i="11"/>
  <c r="AH70" i="11"/>
  <c r="AI70" i="11"/>
  <c r="AJ70" i="11"/>
  <c r="AK70" i="11"/>
  <c r="AL70" i="11"/>
  <c r="D71" i="11"/>
  <c r="E71" i="11"/>
  <c r="F71" i="11"/>
  <c r="G71" i="11"/>
  <c r="H71" i="11"/>
  <c r="I71" i="11"/>
  <c r="J71" i="11"/>
  <c r="K71" i="11"/>
  <c r="L71" i="11"/>
  <c r="M71" i="11"/>
  <c r="N71" i="11"/>
  <c r="O71" i="11"/>
  <c r="P71" i="11"/>
  <c r="Q71" i="11"/>
  <c r="R71" i="11"/>
  <c r="S71" i="11"/>
  <c r="T71" i="11"/>
  <c r="U71" i="11"/>
  <c r="V71" i="11"/>
  <c r="W71" i="11"/>
  <c r="X71" i="11"/>
  <c r="Y71" i="11"/>
  <c r="Z71" i="11"/>
  <c r="AA71" i="11"/>
  <c r="AB71" i="11"/>
  <c r="AC71" i="11"/>
  <c r="AD71" i="11"/>
  <c r="AE71" i="11"/>
  <c r="AG71" i="11"/>
  <c r="AH71" i="11"/>
  <c r="AI71" i="11"/>
  <c r="AJ71" i="11"/>
  <c r="AK71" i="11"/>
  <c r="AL71" i="11"/>
  <c r="D72" i="11"/>
  <c r="E72" i="11"/>
  <c r="F72" i="11"/>
  <c r="G72" i="11"/>
  <c r="H72" i="11"/>
  <c r="I72" i="11"/>
  <c r="J72" i="11"/>
  <c r="K72" i="11"/>
  <c r="L72" i="11"/>
  <c r="M72" i="11"/>
  <c r="N72" i="11"/>
  <c r="O72" i="11"/>
  <c r="P72" i="11"/>
  <c r="Q72" i="11"/>
  <c r="R72" i="11"/>
  <c r="S72" i="11"/>
  <c r="T72" i="11"/>
  <c r="U72" i="11"/>
  <c r="V72" i="11"/>
  <c r="W72" i="11"/>
  <c r="X72" i="11"/>
  <c r="Y72" i="11"/>
  <c r="Z72" i="11"/>
  <c r="AA72" i="11"/>
  <c r="AB72" i="11"/>
  <c r="AC72" i="11"/>
  <c r="AD72" i="11"/>
  <c r="AE72" i="11"/>
  <c r="AG72" i="11"/>
  <c r="AH72" i="11"/>
  <c r="AI72" i="11"/>
  <c r="AJ72" i="11"/>
  <c r="AK72" i="11"/>
  <c r="AL72" i="11"/>
  <c r="D73" i="11"/>
  <c r="E73" i="11"/>
  <c r="F73" i="11"/>
  <c r="G73" i="11"/>
  <c r="H73" i="11"/>
  <c r="I73" i="11"/>
  <c r="J73" i="11"/>
  <c r="K73" i="11"/>
  <c r="L73" i="11"/>
  <c r="M73" i="11"/>
  <c r="N73" i="11"/>
  <c r="O73" i="11"/>
  <c r="P73" i="11"/>
  <c r="Q73" i="11"/>
  <c r="R73" i="11"/>
  <c r="S73" i="11"/>
  <c r="T73" i="11"/>
  <c r="U73" i="11"/>
  <c r="V73" i="11"/>
  <c r="W73" i="11"/>
  <c r="X73" i="11"/>
  <c r="Y73" i="11"/>
  <c r="Z73" i="11"/>
  <c r="AA73" i="11"/>
  <c r="AB73" i="11"/>
  <c r="AC73" i="11"/>
  <c r="AD73" i="11"/>
  <c r="AE73" i="11"/>
  <c r="AG73" i="11"/>
  <c r="AH73" i="11"/>
  <c r="AI73" i="11"/>
  <c r="AJ73" i="11"/>
  <c r="AK73" i="11"/>
  <c r="AL73" i="11"/>
  <c r="D74" i="11"/>
  <c r="E74" i="11"/>
  <c r="F74" i="11"/>
  <c r="G74" i="11"/>
  <c r="H74" i="11"/>
  <c r="I74" i="11"/>
  <c r="J74" i="11"/>
  <c r="K74" i="11"/>
  <c r="L74" i="11"/>
  <c r="M74" i="11"/>
  <c r="N74" i="11"/>
  <c r="O74" i="11"/>
  <c r="P74" i="11"/>
  <c r="Q74" i="11"/>
  <c r="R74" i="11"/>
  <c r="S74" i="11"/>
  <c r="T74" i="11"/>
  <c r="U74" i="11"/>
  <c r="V74" i="11"/>
  <c r="W74" i="11"/>
  <c r="X74" i="11"/>
  <c r="Y74" i="11"/>
  <c r="Z74" i="11"/>
  <c r="AA74" i="11"/>
  <c r="AB74" i="11"/>
  <c r="AC74" i="11"/>
  <c r="AD74" i="11"/>
  <c r="AE74" i="11"/>
  <c r="AG74" i="11"/>
  <c r="AH74" i="11"/>
  <c r="AI74" i="11"/>
  <c r="AJ74" i="11"/>
  <c r="AK74" i="11"/>
  <c r="AL74" i="11"/>
  <c r="D75" i="11"/>
  <c r="E75" i="11"/>
  <c r="F75" i="11"/>
  <c r="G75" i="11"/>
  <c r="H75" i="11"/>
  <c r="I75" i="11"/>
  <c r="J75" i="11"/>
  <c r="K75" i="11"/>
  <c r="L75" i="11"/>
  <c r="M75" i="11"/>
  <c r="N75" i="11"/>
  <c r="O75" i="11"/>
  <c r="P75" i="11"/>
  <c r="Q75" i="11"/>
  <c r="R75" i="11"/>
  <c r="S75" i="11"/>
  <c r="T75" i="11"/>
  <c r="U75" i="11"/>
  <c r="V75" i="11"/>
  <c r="W75" i="11"/>
  <c r="X75" i="11"/>
  <c r="Y75" i="11"/>
  <c r="Z75" i="11"/>
  <c r="AA75" i="11"/>
  <c r="AB75" i="11"/>
  <c r="AC75" i="11"/>
  <c r="AD75" i="11"/>
  <c r="AE75" i="11"/>
  <c r="AG75" i="11"/>
  <c r="AH75" i="11"/>
  <c r="AI75" i="11"/>
  <c r="AJ75" i="11"/>
  <c r="AK75" i="11"/>
  <c r="AL75" i="11"/>
  <c r="D76" i="11"/>
  <c r="E76" i="11"/>
  <c r="F76" i="11"/>
  <c r="G76" i="11"/>
  <c r="H76" i="11"/>
  <c r="I76" i="11"/>
  <c r="J76" i="11"/>
  <c r="K76" i="11"/>
  <c r="L76" i="11"/>
  <c r="M76" i="11"/>
  <c r="N76" i="11"/>
  <c r="O76" i="11"/>
  <c r="P76" i="11"/>
  <c r="Q76" i="11"/>
  <c r="R76" i="11"/>
  <c r="S76" i="11"/>
  <c r="T76" i="11"/>
  <c r="U76" i="11"/>
  <c r="V76" i="11"/>
  <c r="W76" i="11"/>
  <c r="X76" i="11"/>
  <c r="Y76" i="11"/>
  <c r="Z76" i="11"/>
  <c r="AA76" i="11"/>
  <c r="AB76" i="11"/>
  <c r="AC76" i="11"/>
  <c r="AD76" i="11"/>
  <c r="AE76" i="11"/>
  <c r="AG76" i="11"/>
  <c r="AH76" i="11"/>
  <c r="AI76" i="11"/>
  <c r="AJ76" i="11"/>
  <c r="AK76" i="11"/>
  <c r="AL76" i="11"/>
  <c r="C58" i="11"/>
  <c r="C59" i="11"/>
  <c r="C60" i="11"/>
  <c r="C61" i="11"/>
  <c r="C62" i="11"/>
  <c r="C63" i="11"/>
  <c r="C64" i="11"/>
  <c r="C65" i="11"/>
  <c r="C66" i="11"/>
  <c r="C67" i="11"/>
  <c r="C68" i="11"/>
  <c r="C69" i="11"/>
  <c r="C70" i="11"/>
  <c r="C71" i="11"/>
  <c r="C72" i="11"/>
  <c r="C73" i="11"/>
  <c r="C74" i="11"/>
  <c r="C75" i="11"/>
  <c r="C76" i="11"/>
  <c r="C57" i="11"/>
  <c r="D32" i="11"/>
  <c r="E32" i="11"/>
  <c r="F32" i="11"/>
  <c r="G32" i="11"/>
  <c r="H32" i="11"/>
  <c r="I32" i="11"/>
  <c r="J32" i="11"/>
  <c r="K32" i="11"/>
  <c r="L32" i="11"/>
  <c r="M32" i="11"/>
  <c r="N32" i="11"/>
  <c r="O32" i="11"/>
  <c r="P32" i="11"/>
  <c r="Q32" i="11"/>
  <c r="R32" i="11"/>
  <c r="S32" i="11"/>
  <c r="T32" i="11"/>
  <c r="U32" i="11"/>
  <c r="V32" i="11"/>
  <c r="W32" i="11"/>
  <c r="X32" i="11"/>
  <c r="Y32" i="11"/>
  <c r="Z32" i="11"/>
  <c r="AA32" i="11"/>
  <c r="AB32" i="11"/>
  <c r="AC32" i="11"/>
  <c r="AD32" i="11"/>
  <c r="AE32" i="11"/>
  <c r="AG32" i="11"/>
  <c r="AH32" i="11"/>
  <c r="AI32" i="11"/>
  <c r="AJ32" i="11"/>
  <c r="AK32" i="11"/>
  <c r="AL32" i="11"/>
  <c r="D33" i="11"/>
  <c r="E33" i="11"/>
  <c r="F33" i="11"/>
  <c r="G33" i="11"/>
  <c r="H33" i="11"/>
  <c r="I33" i="11"/>
  <c r="J33" i="11"/>
  <c r="K33" i="11"/>
  <c r="L33" i="11"/>
  <c r="M33" i="11"/>
  <c r="N33" i="11"/>
  <c r="O33" i="11"/>
  <c r="P33" i="11"/>
  <c r="Q33" i="11"/>
  <c r="R33" i="11"/>
  <c r="S33" i="11"/>
  <c r="T33" i="11"/>
  <c r="U33" i="11"/>
  <c r="V33" i="11"/>
  <c r="W33" i="11"/>
  <c r="X33" i="11"/>
  <c r="Y33" i="11"/>
  <c r="Z33" i="11"/>
  <c r="AA33" i="11"/>
  <c r="AB33" i="11"/>
  <c r="AC33" i="11"/>
  <c r="AD33" i="11"/>
  <c r="AE33" i="11"/>
  <c r="AG33" i="11"/>
  <c r="AH33" i="11"/>
  <c r="AI33" i="11"/>
  <c r="AJ33" i="11"/>
  <c r="AK33" i="11"/>
  <c r="AL33" i="11"/>
  <c r="D34" i="11"/>
  <c r="E34" i="11"/>
  <c r="F34" i="11"/>
  <c r="G34" i="11"/>
  <c r="H34" i="11"/>
  <c r="I34" i="11"/>
  <c r="J34" i="11"/>
  <c r="K34" i="11"/>
  <c r="L34" i="11"/>
  <c r="M34" i="11"/>
  <c r="N34" i="11"/>
  <c r="O34" i="11"/>
  <c r="P34" i="11"/>
  <c r="Q34" i="11"/>
  <c r="R34" i="11"/>
  <c r="S34" i="11"/>
  <c r="T34" i="11"/>
  <c r="U34" i="11"/>
  <c r="V34" i="11"/>
  <c r="W34" i="11"/>
  <c r="X34" i="11"/>
  <c r="Y34" i="11"/>
  <c r="Z34" i="11"/>
  <c r="AA34" i="11"/>
  <c r="AB34" i="11"/>
  <c r="AC34" i="11"/>
  <c r="AD34" i="11"/>
  <c r="AE34" i="11"/>
  <c r="AG34" i="11"/>
  <c r="AH34" i="11"/>
  <c r="AI34" i="11"/>
  <c r="AJ34" i="11"/>
  <c r="AK34" i="11"/>
  <c r="AL34" i="11"/>
  <c r="D35" i="11"/>
  <c r="E35" i="11"/>
  <c r="F35" i="11"/>
  <c r="G35" i="11"/>
  <c r="H35" i="11"/>
  <c r="I35" i="11"/>
  <c r="J35" i="11"/>
  <c r="K35" i="11"/>
  <c r="L35" i="11"/>
  <c r="M35" i="11"/>
  <c r="N35" i="11"/>
  <c r="O35" i="11"/>
  <c r="P35" i="11"/>
  <c r="Q35" i="11"/>
  <c r="R35" i="11"/>
  <c r="S35" i="11"/>
  <c r="T35" i="11"/>
  <c r="U35" i="11"/>
  <c r="V35" i="11"/>
  <c r="W35" i="11"/>
  <c r="X35" i="11"/>
  <c r="Y35" i="11"/>
  <c r="Z35" i="11"/>
  <c r="AA35" i="11"/>
  <c r="AB35" i="11"/>
  <c r="AC35" i="11"/>
  <c r="AD35" i="11"/>
  <c r="AE35" i="11"/>
  <c r="AG35" i="11"/>
  <c r="AH35" i="11"/>
  <c r="AI35" i="11"/>
  <c r="AJ35" i="11"/>
  <c r="AK35" i="11"/>
  <c r="AL35" i="11"/>
  <c r="D36" i="11"/>
  <c r="E36" i="11"/>
  <c r="F36" i="11"/>
  <c r="G36" i="11"/>
  <c r="H36" i="11"/>
  <c r="I36" i="11"/>
  <c r="J36" i="11"/>
  <c r="K36" i="11"/>
  <c r="L36" i="11"/>
  <c r="M36" i="11"/>
  <c r="N36" i="11"/>
  <c r="O36" i="11"/>
  <c r="P36" i="11"/>
  <c r="Q36" i="11"/>
  <c r="R36" i="11"/>
  <c r="S36" i="11"/>
  <c r="T36" i="11"/>
  <c r="U36" i="11"/>
  <c r="V36" i="11"/>
  <c r="W36" i="11"/>
  <c r="X36" i="11"/>
  <c r="Y36" i="11"/>
  <c r="Z36" i="11"/>
  <c r="AA36" i="11"/>
  <c r="AB36" i="11"/>
  <c r="AC36" i="11"/>
  <c r="AD36" i="11"/>
  <c r="AE36" i="11"/>
  <c r="AG36" i="11"/>
  <c r="AH36" i="11"/>
  <c r="AI36" i="11"/>
  <c r="AJ36" i="11"/>
  <c r="AK36" i="11"/>
  <c r="AL36" i="11"/>
  <c r="D37" i="11"/>
  <c r="E37" i="11"/>
  <c r="F37" i="11"/>
  <c r="G37" i="11"/>
  <c r="H37" i="11"/>
  <c r="I37" i="11"/>
  <c r="J37" i="11"/>
  <c r="K37" i="11"/>
  <c r="L37" i="11"/>
  <c r="M37" i="11"/>
  <c r="N37" i="11"/>
  <c r="O37" i="11"/>
  <c r="P37" i="11"/>
  <c r="Q37" i="11"/>
  <c r="R37" i="11"/>
  <c r="S37" i="11"/>
  <c r="T37" i="11"/>
  <c r="U37" i="11"/>
  <c r="V37" i="11"/>
  <c r="W37" i="11"/>
  <c r="X37" i="11"/>
  <c r="Y37" i="11"/>
  <c r="Z37" i="11"/>
  <c r="AA37" i="11"/>
  <c r="AB37" i="11"/>
  <c r="AC37" i="11"/>
  <c r="AD37" i="11"/>
  <c r="AE37" i="11"/>
  <c r="AG37" i="11"/>
  <c r="AH37" i="11"/>
  <c r="AI37" i="11"/>
  <c r="AJ37" i="11"/>
  <c r="AK37" i="11"/>
  <c r="AL37" i="11"/>
  <c r="D38" i="11"/>
  <c r="E38" i="11"/>
  <c r="F38" i="11"/>
  <c r="G38" i="11"/>
  <c r="H38" i="11"/>
  <c r="I38" i="11"/>
  <c r="J38" i="11"/>
  <c r="K38" i="11"/>
  <c r="L38" i="11"/>
  <c r="M38" i="11"/>
  <c r="N38" i="11"/>
  <c r="O38" i="11"/>
  <c r="P38" i="11"/>
  <c r="Q38" i="11"/>
  <c r="R38" i="11"/>
  <c r="S38" i="11"/>
  <c r="T38" i="11"/>
  <c r="U38" i="11"/>
  <c r="V38" i="11"/>
  <c r="W38" i="11"/>
  <c r="X38" i="11"/>
  <c r="Y38" i="11"/>
  <c r="Z38" i="11"/>
  <c r="AA38" i="11"/>
  <c r="AB38" i="11"/>
  <c r="AC38" i="11"/>
  <c r="AD38" i="11"/>
  <c r="AE38" i="11"/>
  <c r="AG38" i="11"/>
  <c r="AH38" i="11"/>
  <c r="AI38" i="11"/>
  <c r="AJ38" i="11"/>
  <c r="AK38" i="11"/>
  <c r="AL38" i="11"/>
  <c r="D39" i="11"/>
  <c r="E39" i="11"/>
  <c r="F39" i="11"/>
  <c r="G39" i="11"/>
  <c r="H39" i="11"/>
  <c r="I39" i="11"/>
  <c r="J39" i="11"/>
  <c r="K39" i="11"/>
  <c r="L39" i="11"/>
  <c r="M39" i="11"/>
  <c r="N39" i="11"/>
  <c r="O39" i="11"/>
  <c r="P39" i="11"/>
  <c r="Q39" i="11"/>
  <c r="R39" i="11"/>
  <c r="S39" i="11"/>
  <c r="T39" i="11"/>
  <c r="U39" i="11"/>
  <c r="V39" i="11"/>
  <c r="W39" i="11"/>
  <c r="X39" i="11"/>
  <c r="Y39" i="11"/>
  <c r="Z39" i="11"/>
  <c r="AA39" i="11"/>
  <c r="AB39" i="11"/>
  <c r="AC39" i="11"/>
  <c r="AD39" i="11"/>
  <c r="AE39" i="11"/>
  <c r="AG39" i="11"/>
  <c r="AH39" i="11"/>
  <c r="AI39" i="11"/>
  <c r="AJ39" i="11"/>
  <c r="AK39" i="11"/>
  <c r="AL39" i="11"/>
  <c r="D40" i="11"/>
  <c r="E40" i="11"/>
  <c r="F40" i="11"/>
  <c r="G40" i="11"/>
  <c r="H40" i="11"/>
  <c r="I40" i="11"/>
  <c r="J40" i="11"/>
  <c r="K40" i="11"/>
  <c r="L40" i="11"/>
  <c r="M40" i="11"/>
  <c r="N40" i="11"/>
  <c r="O40" i="11"/>
  <c r="P40" i="11"/>
  <c r="Q40" i="11"/>
  <c r="R40" i="11"/>
  <c r="S40" i="11"/>
  <c r="T40" i="11"/>
  <c r="U40" i="11"/>
  <c r="V40" i="11"/>
  <c r="W40" i="11"/>
  <c r="X40" i="11"/>
  <c r="Y40" i="11"/>
  <c r="Z40" i="11"/>
  <c r="AA40" i="11"/>
  <c r="AB40" i="11"/>
  <c r="AC40" i="11"/>
  <c r="AD40" i="11"/>
  <c r="AE40" i="11"/>
  <c r="AG40" i="11"/>
  <c r="AH40" i="11"/>
  <c r="AI40" i="11"/>
  <c r="AJ40" i="11"/>
  <c r="AK40" i="11"/>
  <c r="AL40" i="11"/>
  <c r="D41" i="11"/>
  <c r="E41" i="11"/>
  <c r="F41" i="11"/>
  <c r="G41" i="11"/>
  <c r="H41" i="11"/>
  <c r="I41" i="11"/>
  <c r="J41" i="11"/>
  <c r="K41" i="11"/>
  <c r="L41" i="11"/>
  <c r="M41" i="11"/>
  <c r="N41" i="11"/>
  <c r="O41" i="11"/>
  <c r="P41" i="11"/>
  <c r="Q41" i="11"/>
  <c r="R41" i="11"/>
  <c r="S41" i="11"/>
  <c r="T41" i="11"/>
  <c r="U41" i="11"/>
  <c r="V41" i="11"/>
  <c r="W41" i="11"/>
  <c r="X41" i="11"/>
  <c r="Y41" i="11"/>
  <c r="Z41" i="11"/>
  <c r="AA41" i="11"/>
  <c r="AB41" i="11"/>
  <c r="AC41" i="11"/>
  <c r="AD41" i="11"/>
  <c r="AE41" i="11"/>
  <c r="AG41" i="11"/>
  <c r="AH41" i="11"/>
  <c r="AI41" i="11"/>
  <c r="AJ41" i="11"/>
  <c r="AK41" i="11"/>
  <c r="AL41" i="11"/>
  <c r="D42" i="11"/>
  <c r="E42" i="11"/>
  <c r="F42" i="11"/>
  <c r="G42" i="11"/>
  <c r="H42" i="11"/>
  <c r="I42" i="11"/>
  <c r="J42" i="11"/>
  <c r="K42" i="11"/>
  <c r="L42" i="11"/>
  <c r="M42" i="11"/>
  <c r="N42" i="11"/>
  <c r="O42" i="11"/>
  <c r="P42" i="11"/>
  <c r="Q42" i="11"/>
  <c r="R42" i="11"/>
  <c r="S42" i="11"/>
  <c r="T42" i="11"/>
  <c r="U42" i="11"/>
  <c r="V42" i="11"/>
  <c r="W42" i="11"/>
  <c r="X42" i="11"/>
  <c r="Y42" i="11"/>
  <c r="Z42" i="11"/>
  <c r="AA42" i="11"/>
  <c r="AB42" i="11"/>
  <c r="AC42" i="11"/>
  <c r="AD42" i="11"/>
  <c r="AE42" i="11"/>
  <c r="AG42" i="11"/>
  <c r="AH42" i="11"/>
  <c r="AI42" i="11"/>
  <c r="AJ42" i="11"/>
  <c r="AK42" i="11"/>
  <c r="AL42" i="11"/>
  <c r="D43" i="11"/>
  <c r="E43" i="11"/>
  <c r="F43" i="11"/>
  <c r="G43" i="11"/>
  <c r="H43" i="11"/>
  <c r="I43" i="11"/>
  <c r="J43" i="11"/>
  <c r="K43" i="11"/>
  <c r="L43" i="11"/>
  <c r="M43" i="11"/>
  <c r="N43" i="11"/>
  <c r="O43" i="11"/>
  <c r="P43" i="11"/>
  <c r="Q43" i="11"/>
  <c r="R43" i="11"/>
  <c r="S43" i="11"/>
  <c r="T43" i="11"/>
  <c r="U43" i="11"/>
  <c r="V43" i="11"/>
  <c r="W43" i="11"/>
  <c r="X43" i="11"/>
  <c r="Y43" i="11"/>
  <c r="Z43" i="11"/>
  <c r="AA43" i="11"/>
  <c r="AB43" i="11"/>
  <c r="AC43" i="11"/>
  <c r="AD43" i="11"/>
  <c r="AE43" i="11"/>
  <c r="AG43" i="11"/>
  <c r="AH43" i="11"/>
  <c r="AI43" i="11"/>
  <c r="AJ43" i="11"/>
  <c r="AK43" i="11"/>
  <c r="AL43" i="11"/>
  <c r="D44" i="11"/>
  <c r="E44" i="11"/>
  <c r="F44" i="11"/>
  <c r="G44" i="11"/>
  <c r="H44" i="11"/>
  <c r="I44" i="11"/>
  <c r="J44" i="11"/>
  <c r="K44" i="11"/>
  <c r="L44" i="11"/>
  <c r="M44" i="11"/>
  <c r="N44" i="11"/>
  <c r="O44" i="11"/>
  <c r="P44" i="11"/>
  <c r="Q44" i="11"/>
  <c r="R44" i="11"/>
  <c r="S44" i="11"/>
  <c r="T44" i="11"/>
  <c r="U44" i="11"/>
  <c r="V44" i="11"/>
  <c r="W44" i="11"/>
  <c r="X44" i="11"/>
  <c r="Y44" i="11"/>
  <c r="Z44" i="11"/>
  <c r="AA44" i="11"/>
  <c r="AB44" i="11"/>
  <c r="AC44" i="11"/>
  <c r="AD44" i="11"/>
  <c r="AE44" i="11"/>
  <c r="AG44" i="11"/>
  <c r="AH44" i="11"/>
  <c r="AI44" i="11"/>
  <c r="AJ44" i="11"/>
  <c r="AK44" i="11"/>
  <c r="AL44" i="11"/>
  <c r="D45" i="11"/>
  <c r="E45" i="11"/>
  <c r="F45" i="11"/>
  <c r="G45" i="11"/>
  <c r="H45" i="11"/>
  <c r="I45" i="11"/>
  <c r="J45" i="11"/>
  <c r="K45" i="11"/>
  <c r="L45" i="11"/>
  <c r="M45" i="11"/>
  <c r="N45" i="11"/>
  <c r="O45" i="11"/>
  <c r="P45" i="11"/>
  <c r="Q45" i="11"/>
  <c r="R45" i="11"/>
  <c r="S45" i="11"/>
  <c r="T45" i="11"/>
  <c r="U45" i="11"/>
  <c r="V45" i="11"/>
  <c r="W45" i="11"/>
  <c r="X45" i="11"/>
  <c r="Y45" i="11"/>
  <c r="Z45" i="11"/>
  <c r="AA45" i="11"/>
  <c r="AB45" i="11"/>
  <c r="AC45" i="11"/>
  <c r="AD45" i="11"/>
  <c r="AE45" i="11"/>
  <c r="AG45" i="11"/>
  <c r="AH45" i="11"/>
  <c r="AI45" i="11"/>
  <c r="AJ45" i="11"/>
  <c r="AK45" i="11"/>
  <c r="AL45" i="11"/>
  <c r="D46" i="11"/>
  <c r="E46" i="11"/>
  <c r="F46" i="11"/>
  <c r="G46" i="11"/>
  <c r="H46" i="11"/>
  <c r="I46" i="11"/>
  <c r="J46" i="11"/>
  <c r="K46" i="11"/>
  <c r="L46" i="11"/>
  <c r="M46" i="11"/>
  <c r="N46" i="11"/>
  <c r="O46" i="11"/>
  <c r="P46" i="11"/>
  <c r="Q46" i="11"/>
  <c r="R46" i="11"/>
  <c r="S46" i="11"/>
  <c r="T46" i="11"/>
  <c r="U46" i="11"/>
  <c r="V46" i="11"/>
  <c r="W46" i="11"/>
  <c r="X46" i="11"/>
  <c r="Y46" i="11"/>
  <c r="Z46" i="11"/>
  <c r="AA46" i="11"/>
  <c r="AB46" i="11"/>
  <c r="AC46" i="11"/>
  <c r="AD46" i="11"/>
  <c r="AE46" i="11"/>
  <c r="AG46" i="11"/>
  <c r="AH46" i="11"/>
  <c r="AI46" i="11"/>
  <c r="AJ46" i="11"/>
  <c r="AK46" i="11"/>
  <c r="AL46" i="11"/>
  <c r="D47" i="11"/>
  <c r="E47" i="11"/>
  <c r="F47" i="11"/>
  <c r="G47" i="11"/>
  <c r="H47" i="11"/>
  <c r="I47" i="11"/>
  <c r="J47" i="11"/>
  <c r="K47" i="11"/>
  <c r="L47" i="11"/>
  <c r="M47" i="11"/>
  <c r="N47" i="11"/>
  <c r="O47" i="11"/>
  <c r="P47" i="11"/>
  <c r="Q47" i="11"/>
  <c r="R47" i="11"/>
  <c r="S47" i="11"/>
  <c r="T47" i="11"/>
  <c r="U47" i="11"/>
  <c r="V47" i="11"/>
  <c r="W47" i="11"/>
  <c r="X47" i="11"/>
  <c r="Y47" i="11"/>
  <c r="Z47" i="11"/>
  <c r="AA47" i="11"/>
  <c r="AB47" i="11"/>
  <c r="AC47" i="11"/>
  <c r="AD47" i="11"/>
  <c r="AE47" i="11"/>
  <c r="AG47" i="11"/>
  <c r="AH47" i="11"/>
  <c r="AI47" i="11"/>
  <c r="AJ47" i="11"/>
  <c r="AK47" i="11"/>
  <c r="AL47" i="11"/>
  <c r="D48" i="11"/>
  <c r="E48" i="11"/>
  <c r="F48" i="11"/>
  <c r="G48" i="11"/>
  <c r="H48" i="11"/>
  <c r="I48" i="11"/>
  <c r="J48" i="11"/>
  <c r="K48" i="11"/>
  <c r="L48" i="11"/>
  <c r="M48" i="11"/>
  <c r="N48" i="11"/>
  <c r="O48" i="11"/>
  <c r="P48" i="11"/>
  <c r="Q48" i="11"/>
  <c r="R48" i="11"/>
  <c r="S48" i="11"/>
  <c r="T48" i="11"/>
  <c r="U48" i="11"/>
  <c r="V48" i="11"/>
  <c r="W48" i="11"/>
  <c r="X48" i="11"/>
  <c r="Y48" i="11"/>
  <c r="Z48" i="11"/>
  <c r="AA48" i="11"/>
  <c r="AB48" i="11"/>
  <c r="AC48" i="11"/>
  <c r="AD48" i="11"/>
  <c r="AE48" i="11"/>
  <c r="AG48" i="11"/>
  <c r="AH48" i="11"/>
  <c r="AI48" i="11"/>
  <c r="AJ48" i="11"/>
  <c r="AK48" i="11"/>
  <c r="AL48" i="11"/>
  <c r="D49" i="11"/>
  <c r="E49" i="11"/>
  <c r="F49" i="11"/>
  <c r="G49" i="11"/>
  <c r="H49" i="11"/>
  <c r="I49" i="11"/>
  <c r="J49" i="11"/>
  <c r="K49" i="11"/>
  <c r="L49" i="11"/>
  <c r="M49" i="11"/>
  <c r="N49" i="11"/>
  <c r="O49" i="11"/>
  <c r="P49" i="11"/>
  <c r="Q49" i="11"/>
  <c r="R49" i="11"/>
  <c r="S49" i="11"/>
  <c r="T49" i="11"/>
  <c r="U49" i="11"/>
  <c r="V49" i="11"/>
  <c r="W49" i="11"/>
  <c r="X49" i="11"/>
  <c r="Y49" i="11"/>
  <c r="Z49" i="11"/>
  <c r="AA49" i="11"/>
  <c r="AB49" i="11"/>
  <c r="AC49" i="11"/>
  <c r="AD49" i="11"/>
  <c r="AE49" i="11"/>
  <c r="AG49" i="11"/>
  <c r="AH49" i="11"/>
  <c r="AI49" i="11"/>
  <c r="AJ49" i="11"/>
  <c r="AK49" i="11"/>
  <c r="AL49" i="11"/>
  <c r="D50" i="11"/>
  <c r="E50" i="11"/>
  <c r="F50" i="11"/>
  <c r="G50" i="11"/>
  <c r="H50" i="11"/>
  <c r="I50" i="11"/>
  <c r="J50" i="11"/>
  <c r="K50" i="11"/>
  <c r="L50" i="11"/>
  <c r="M50" i="11"/>
  <c r="N50" i="11"/>
  <c r="O50" i="11"/>
  <c r="P50" i="11"/>
  <c r="Q50" i="11"/>
  <c r="R50" i="11"/>
  <c r="S50" i="11"/>
  <c r="T50" i="11"/>
  <c r="U50" i="11"/>
  <c r="V50" i="11"/>
  <c r="W50" i="11"/>
  <c r="X50" i="11"/>
  <c r="Y50" i="11"/>
  <c r="Z50" i="11"/>
  <c r="AA50" i="11"/>
  <c r="AB50" i="11"/>
  <c r="AC50" i="11"/>
  <c r="AD50" i="11"/>
  <c r="AE50" i="11"/>
  <c r="AG50" i="11"/>
  <c r="AH50" i="11"/>
  <c r="AI50" i="11"/>
  <c r="AJ50" i="11"/>
  <c r="AK50" i="11"/>
  <c r="AL50" i="11"/>
  <c r="D51" i="11"/>
  <c r="E51" i="11"/>
  <c r="F51" i="11"/>
  <c r="G51" i="11"/>
  <c r="H51" i="11"/>
  <c r="I51" i="11"/>
  <c r="J51" i="11"/>
  <c r="K51" i="11"/>
  <c r="L51" i="11"/>
  <c r="M51" i="11"/>
  <c r="N51" i="11"/>
  <c r="O51" i="11"/>
  <c r="P51" i="11"/>
  <c r="Q51" i="11"/>
  <c r="R51" i="11"/>
  <c r="S51" i="11"/>
  <c r="T51" i="11"/>
  <c r="U51" i="11"/>
  <c r="V51" i="11"/>
  <c r="W51" i="11"/>
  <c r="X51" i="11"/>
  <c r="Y51" i="11"/>
  <c r="Z51" i="11"/>
  <c r="AA51" i="11"/>
  <c r="AB51" i="11"/>
  <c r="AC51" i="11"/>
  <c r="AD51" i="11"/>
  <c r="AE51" i="11"/>
  <c r="AG51" i="11"/>
  <c r="AH51" i="11"/>
  <c r="AI51" i="11"/>
  <c r="AJ51" i="11"/>
  <c r="AK51" i="11"/>
  <c r="AL51" i="11"/>
  <c r="C33" i="11"/>
  <c r="C34" i="11"/>
  <c r="C35" i="11"/>
  <c r="C36" i="11"/>
  <c r="C37" i="11"/>
  <c r="C38" i="11"/>
  <c r="C39" i="11"/>
  <c r="C40" i="11"/>
  <c r="C41" i="11"/>
  <c r="C42" i="11"/>
  <c r="C43" i="11"/>
  <c r="C44" i="11"/>
  <c r="C45" i="11"/>
  <c r="C46" i="11"/>
  <c r="C47" i="11"/>
  <c r="C48" i="11"/>
  <c r="C49" i="11"/>
  <c r="C50" i="11"/>
  <c r="C51" i="11"/>
  <c r="C32" i="11"/>
  <c r="D7" i="11"/>
  <c r="E7" i="11"/>
  <c r="F7" i="11"/>
  <c r="G7" i="11"/>
  <c r="H7" i="11"/>
  <c r="I7" i="11"/>
  <c r="J7" i="11"/>
  <c r="K7" i="11"/>
  <c r="L7" i="11"/>
  <c r="M7" i="11"/>
  <c r="N7" i="11"/>
  <c r="O7" i="11"/>
  <c r="P7" i="11"/>
  <c r="Q7" i="11"/>
  <c r="R7" i="11"/>
  <c r="S7" i="11"/>
  <c r="T7" i="11"/>
  <c r="U7" i="11"/>
  <c r="V7" i="11"/>
  <c r="W7" i="11"/>
  <c r="X7" i="11"/>
  <c r="Y7" i="11"/>
  <c r="Z7" i="11"/>
  <c r="AA7" i="11"/>
  <c r="AB7" i="11"/>
  <c r="AC7" i="11"/>
  <c r="AD7" i="11"/>
  <c r="AE7" i="11"/>
  <c r="AG7" i="11"/>
  <c r="AH7" i="11"/>
  <c r="AI7" i="11"/>
  <c r="AJ7" i="11"/>
  <c r="AK7" i="11"/>
  <c r="AL7" i="11"/>
  <c r="D8" i="11"/>
  <c r="E8" i="11"/>
  <c r="F8" i="11"/>
  <c r="G8" i="11"/>
  <c r="H8" i="11"/>
  <c r="I8" i="11"/>
  <c r="J8" i="11"/>
  <c r="K8" i="11"/>
  <c r="L8" i="11"/>
  <c r="M8" i="11"/>
  <c r="N8" i="11"/>
  <c r="O8" i="11"/>
  <c r="P8" i="11"/>
  <c r="Q8" i="11"/>
  <c r="R8" i="11"/>
  <c r="S8" i="11"/>
  <c r="T8" i="11"/>
  <c r="U8" i="11"/>
  <c r="V8" i="11"/>
  <c r="W8" i="11"/>
  <c r="X8" i="11"/>
  <c r="Y8" i="11"/>
  <c r="Z8" i="11"/>
  <c r="AA8" i="11"/>
  <c r="AB8" i="11"/>
  <c r="AC8" i="11"/>
  <c r="AD8" i="11"/>
  <c r="AE8" i="11"/>
  <c r="AG8" i="11"/>
  <c r="AH8" i="11"/>
  <c r="AI8" i="11"/>
  <c r="AJ8" i="11"/>
  <c r="AK8" i="11"/>
  <c r="AL8" i="11"/>
  <c r="D9" i="11"/>
  <c r="E9" i="11"/>
  <c r="F9" i="11"/>
  <c r="G9" i="11"/>
  <c r="H9" i="11"/>
  <c r="I9" i="11"/>
  <c r="J9" i="11"/>
  <c r="K9" i="11"/>
  <c r="L9" i="11"/>
  <c r="M9" i="11"/>
  <c r="N9" i="11"/>
  <c r="O9" i="11"/>
  <c r="P9" i="11"/>
  <c r="Q9" i="11"/>
  <c r="R9" i="11"/>
  <c r="S9" i="11"/>
  <c r="T9" i="11"/>
  <c r="U9" i="11"/>
  <c r="V9" i="11"/>
  <c r="W9" i="11"/>
  <c r="X9" i="11"/>
  <c r="Y9" i="11"/>
  <c r="Z9" i="11"/>
  <c r="AA9" i="11"/>
  <c r="AB9" i="11"/>
  <c r="AC9" i="11"/>
  <c r="AD9" i="11"/>
  <c r="AE9" i="11"/>
  <c r="AG9" i="11"/>
  <c r="AH9" i="11"/>
  <c r="AI9" i="11"/>
  <c r="AJ9" i="11"/>
  <c r="AK9" i="11"/>
  <c r="AL9" i="11"/>
  <c r="D10" i="11"/>
  <c r="E10" i="11"/>
  <c r="F10" i="11"/>
  <c r="G10" i="11"/>
  <c r="H10" i="11"/>
  <c r="I10" i="11"/>
  <c r="J10" i="11"/>
  <c r="K10" i="11"/>
  <c r="L10" i="11"/>
  <c r="M10" i="11"/>
  <c r="N10" i="11"/>
  <c r="O10" i="11"/>
  <c r="P10" i="11"/>
  <c r="Q10" i="11"/>
  <c r="R10" i="11"/>
  <c r="S10" i="11"/>
  <c r="T10" i="11"/>
  <c r="U10" i="11"/>
  <c r="V10" i="11"/>
  <c r="W10" i="11"/>
  <c r="X10" i="11"/>
  <c r="Y10" i="11"/>
  <c r="Z10" i="11"/>
  <c r="AA10" i="11"/>
  <c r="AB10" i="11"/>
  <c r="AC10" i="11"/>
  <c r="AD10" i="11"/>
  <c r="AE10" i="11"/>
  <c r="AG10" i="11"/>
  <c r="AH10" i="11"/>
  <c r="AI10" i="11"/>
  <c r="AJ10" i="11"/>
  <c r="AK10" i="11"/>
  <c r="AL10" i="11"/>
  <c r="D11" i="11"/>
  <c r="E11" i="11"/>
  <c r="F11" i="11"/>
  <c r="G11" i="11"/>
  <c r="H11" i="11"/>
  <c r="I11" i="11"/>
  <c r="J11" i="11"/>
  <c r="K11" i="11"/>
  <c r="L11" i="11"/>
  <c r="M11" i="11"/>
  <c r="N11" i="11"/>
  <c r="O11" i="11"/>
  <c r="P11" i="11"/>
  <c r="Q11" i="11"/>
  <c r="R11" i="11"/>
  <c r="S11" i="11"/>
  <c r="T11" i="11"/>
  <c r="U11" i="11"/>
  <c r="V11" i="11"/>
  <c r="W11" i="11"/>
  <c r="X11" i="11"/>
  <c r="Y11" i="11"/>
  <c r="Z11" i="11"/>
  <c r="AA11" i="11"/>
  <c r="AB11" i="11"/>
  <c r="AC11" i="11"/>
  <c r="AD11" i="11"/>
  <c r="AE11" i="11"/>
  <c r="AG11" i="11"/>
  <c r="AH11" i="11"/>
  <c r="AI11" i="11"/>
  <c r="AJ11" i="11"/>
  <c r="AK11" i="11"/>
  <c r="AL11" i="11"/>
  <c r="D12" i="11"/>
  <c r="E12" i="11"/>
  <c r="F12" i="11"/>
  <c r="G12" i="11"/>
  <c r="H12" i="11"/>
  <c r="I12" i="11"/>
  <c r="J12" i="11"/>
  <c r="K12" i="11"/>
  <c r="L12" i="11"/>
  <c r="M12" i="11"/>
  <c r="N12" i="11"/>
  <c r="O12" i="11"/>
  <c r="P12" i="11"/>
  <c r="Q12" i="11"/>
  <c r="R12" i="11"/>
  <c r="S12" i="11"/>
  <c r="T12" i="11"/>
  <c r="U12" i="11"/>
  <c r="V12" i="11"/>
  <c r="W12" i="11"/>
  <c r="X12" i="11"/>
  <c r="Y12" i="11"/>
  <c r="Z12" i="11"/>
  <c r="AA12" i="11"/>
  <c r="AB12" i="11"/>
  <c r="AC12" i="11"/>
  <c r="AD12" i="11"/>
  <c r="AE12" i="11"/>
  <c r="AG12" i="11"/>
  <c r="AH12" i="11"/>
  <c r="AI12" i="11"/>
  <c r="AJ12" i="11"/>
  <c r="AK12" i="11"/>
  <c r="AL12" i="11"/>
  <c r="D13" i="11"/>
  <c r="E13" i="11"/>
  <c r="F13" i="11"/>
  <c r="G13" i="11"/>
  <c r="H13" i="11"/>
  <c r="I13" i="11"/>
  <c r="J13" i="11"/>
  <c r="K13" i="11"/>
  <c r="L13" i="11"/>
  <c r="M13" i="11"/>
  <c r="N13" i="11"/>
  <c r="O13" i="11"/>
  <c r="P13" i="11"/>
  <c r="Q13" i="11"/>
  <c r="R13" i="11"/>
  <c r="S13" i="11"/>
  <c r="T13" i="11"/>
  <c r="U13" i="11"/>
  <c r="V13" i="11"/>
  <c r="W13" i="11"/>
  <c r="X13" i="11"/>
  <c r="Y13" i="11"/>
  <c r="Z13" i="11"/>
  <c r="AA13" i="11"/>
  <c r="AB13" i="11"/>
  <c r="AC13" i="11"/>
  <c r="AD13" i="11"/>
  <c r="AE13" i="11"/>
  <c r="AG13" i="11"/>
  <c r="AH13" i="11"/>
  <c r="AI13" i="11"/>
  <c r="AJ13" i="11"/>
  <c r="AK13" i="11"/>
  <c r="AL13" i="11"/>
  <c r="D14" i="11"/>
  <c r="E14" i="11"/>
  <c r="F14" i="11"/>
  <c r="G14" i="11"/>
  <c r="H14" i="11"/>
  <c r="I14" i="11"/>
  <c r="J14" i="11"/>
  <c r="K14" i="11"/>
  <c r="L14" i="11"/>
  <c r="M14" i="11"/>
  <c r="N14" i="11"/>
  <c r="O14" i="11"/>
  <c r="P14" i="11"/>
  <c r="Q14" i="11"/>
  <c r="R14" i="11"/>
  <c r="S14" i="11"/>
  <c r="T14" i="11"/>
  <c r="U14" i="11"/>
  <c r="V14" i="11"/>
  <c r="W14" i="11"/>
  <c r="X14" i="11"/>
  <c r="Y14" i="11"/>
  <c r="Z14" i="11"/>
  <c r="AA14" i="11"/>
  <c r="AB14" i="11"/>
  <c r="AC14" i="11"/>
  <c r="AD14" i="11"/>
  <c r="AE14" i="11"/>
  <c r="AG14" i="11"/>
  <c r="AH14" i="11"/>
  <c r="AI14" i="11"/>
  <c r="AJ14" i="11"/>
  <c r="AK14" i="11"/>
  <c r="AL14" i="11"/>
  <c r="D15" i="11"/>
  <c r="E15" i="11"/>
  <c r="F15" i="11"/>
  <c r="G15" i="11"/>
  <c r="H15" i="11"/>
  <c r="I15" i="11"/>
  <c r="J15" i="11"/>
  <c r="K15" i="11"/>
  <c r="L15" i="11"/>
  <c r="M15" i="11"/>
  <c r="N15" i="11"/>
  <c r="O15" i="11"/>
  <c r="P15" i="11"/>
  <c r="Q15" i="11"/>
  <c r="R15" i="11"/>
  <c r="S15" i="11"/>
  <c r="T15" i="11"/>
  <c r="U15" i="11"/>
  <c r="V15" i="11"/>
  <c r="W15" i="11"/>
  <c r="X15" i="11"/>
  <c r="Y15" i="11"/>
  <c r="Z15" i="11"/>
  <c r="AA15" i="11"/>
  <c r="AB15" i="11"/>
  <c r="AC15" i="11"/>
  <c r="AD15" i="11"/>
  <c r="AE15" i="11"/>
  <c r="AG15" i="11"/>
  <c r="AH15" i="11"/>
  <c r="AI15" i="11"/>
  <c r="AJ15" i="11"/>
  <c r="AK15" i="11"/>
  <c r="AL15" i="11"/>
  <c r="D16" i="11"/>
  <c r="E16" i="11"/>
  <c r="F16" i="11"/>
  <c r="G16" i="11"/>
  <c r="H16" i="11"/>
  <c r="I16" i="11"/>
  <c r="J16" i="11"/>
  <c r="K16" i="11"/>
  <c r="L16" i="11"/>
  <c r="M16" i="11"/>
  <c r="N16" i="11"/>
  <c r="O16" i="11"/>
  <c r="P16" i="11"/>
  <c r="Q16" i="11"/>
  <c r="R16" i="11"/>
  <c r="S16" i="11"/>
  <c r="T16" i="11"/>
  <c r="U16" i="11"/>
  <c r="V16" i="11"/>
  <c r="W16" i="11"/>
  <c r="X16" i="11"/>
  <c r="Y16" i="11"/>
  <c r="Z16" i="11"/>
  <c r="AA16" i="11"/>
  <c r="AB16" i="11"/>
  <c r="AC16" i="11"/>
  <c r="AD16" i="11"/>
  <c r="AE16" i="11"/>
  <c r="AG16" i="11"/>
  <c r="AH16" i="11"/>
  <c r="AI16" i="11"/>
  <c r="AJ16" i="11"/>
  <c r="AK16" i="11"/>
  <c r="AL16" i="11"/>
  <c r="D17" i="11"/>
  <c r="E17" i="11"/>
  <c r="F17" i="11"/>
  <c r="G17" i="11"/>
  <c r="H17" i="11"/>
  <c r="I17" i="11"/>
  <c r="J17" i="11"/>
  <c r="K17" i="11"/>
  <c r="L17" i="11"/>
  <c r="M17" i="11"/>
  <c r="N17" i="11"/>
  <c r="O17" i="11"/>
  <c r="P17" i="11"/>
  <c r="Q17" i="11"/>
  <c r="R17" i="11"/>
  <c r="S17" i="11"/>
  <c r="T17" i="11"/>
  <c r="U17" i="11"/>
  <c r="V17" i="11"/>
  <c r="W17" i="11"/>
  <c r="X17" i="11"/>
  <c r="Y17" i="11"/>
  <c r="Z17" i="11"/>
  <c r="AA17" i="11"/>
  <c r="AB17" i="11"/>
  <c r="AC17" i="11"/>
  <c r="AD17" i="11"/>
  <c r="AE17" i="11"/>
  <c r="AG17" i="11"/>
  <c r="AH17" i="11"/>
  <c r="AI17" i="11"/>
  <c r="AJ17" i="11"/>
  <c r="AK17" i="11"/>
  <c r="AL17" i="11"/>
  <c r="D18" i="11"/>
  <c r="E18" i="11"/>
  <c r="F18" i="11"/>
  <c r="G18" i="11"/>
  <c r="H18" i="11"/>
  <c r="I18" i="11"/>
  <c r="J18" i="11"/>
  <c r="K18" i="11"/>
  <c r="L18" i="11"/>
  <c r="M18" i="11"/>
  <c r="N18" i="11"/>
  <c r="O18" i="11"/>
  <c r="P18" i="11"/>
  <c r="Q18" i="11"/>
  <c r="R18" i="11"/>
  <c r="S18" i="11"/>
  <c r="T18" i="11"/>
  <c r="U18" i="11"/>
  <c r="V18" i="11"/>
  <c r="W18" i="11"/>
  <c r="X18" i="11"/>
  <c r="Y18" i="11"/>
  <c r="Z18" i="11"/>
  <c r="AA18" i="11"/>
  <c r="AB18" i="11"/>
  <c r="AC18" i="11"/>
  <c r="AD18" i="11"/>
  <c r="AE18" i="11"/>
  <c r="AG18" i="11"/>
  <c r="AH18" i="11"/>
  <c r="AI18" i="11"/>
  <c r="AJ18" i="11"/>
  <c r="AK18" i="11"/>
  <c r="AL18" i="11"/>
  <c r="D19" i="11"/>
  <c r="E19" i="11"/>
  <c r="F19" i="11"/>
  <c r="G19" i="11"/>
  <c r="H19" i="11"/>
  <c r="I19" i="11"/>
  <c r="J19" i="11"/>
  <c r="K19" i="11"/>
  <c r="L19" i="11"/>
  <c r="M19" i="11"/>
  <c r="N19" i="11"/>
  <c r="O19" i="11"/>
  <c r="P19" i="11"/>
  <c r="Q19" i="11"/>
  <c r="R19" i="11"/>
  <c r="S19" i="11"/>
  <c r="T19" i="11"/>
  <c r="U19" i="11"/>
  <c r="V19" i="11"/>
  <c r="W19" i="11"/>
  <c r="X19" i="11"/>
  <c r="Y19" i="11"/>
  <c r="Z19" i="11"/>
  <c r="AA19" i="11"/>
  <c r="AB19" i="11"/>
  <c r="AC19" i="11"/>
  <c r="AD19" i="11"/>
  <c r="AE19" i="11"/>
  <c r="AG19" i="11"/>
  <c r="AH19" i="11"/>
  <c r="AI19" i="11"/>
  <c r="AJ19" i="11"/>
  <c r="AK19" i="11"/>
  <c r="AL19" i="11"/>
  <c r="D20" i="11"/>
  <c r="E20" i="11"/>
  <c r="F20" i="11"/>
  <c r="G20" i="11"/>
  <c r="H20" i="11"/>
  <c r="I20" i="11"/>
  <c r="J20" i="11"/>
  <c r="K20" i="11"/>
  <c r="L20" i="11"/>
  <c r="M20" i="11"/>
  <c r="N20" i="11"/>
  <c r="O20" i="11"/>
  <c r="P20" i="11"/>
  <c r="Q20" i="11"/>
  <c r="R20" i="11"/>
  <c r="S20" i="11"/>
  <c r="T20" i="11"/>
  <c r="U20" i="11"/>
  <c r="V20" i="11"/>
  <c r="W20" i="11"/>
  <c r="X20" i="11"/>
  <c r="Y20" i="11"/>
  <c r="Z20" i="11"/>
  <c r="AA20" i="11"/>
  <c r="AB20" i="11"/>
  <c r="AC20" i="11"/>
  <c r="AD20" i="11"/>
  <c r="AE20" i="11"/>
  <c r="AG20" i="11"/>
  <c r="AH20" i="11"/>
  <c r="AI20" i="11"/>
  <c r="AJ20" i="11"/>
  <c r="AK20" i="11"/>
  <c r="AL20" i="11"/>
  <c r="D21" i="11"/>
  <c r="E21" i="11"/>
  <c r="F21" i="11"/>
  <c r="G21" i="11"/>
  <c r="H21" i="11"/>
  <c r="I21" i="11"/>
  <c r="J21" i="11"/>
  <c r="K21" i="11"/>
  <c r="L21" i="11"/>
  <c r="M21" i="11"/>
  <c r="N21" i="11"/>
  <c r="O21" i="11"/>
  <c r="P21" i="11"/>
  <c r="Q21" i="11"/>
  <c r="R21" i="11"/>
  <c r="S21" i="11"/>
  <c r="T21" i="11"/>
  <c r="U21" i="11"/>
  <c r="V21" i="11"/>
  <c r="W21" i="11"/>
  <c r="X21" i="11"/>
  <c r="Y21" i="11"/>
  <c r="Z21" i="11"/>
  <c r="AA21" i="11"/>
  <c r="AB21" i="11"/>
  <c r="AC21" i="11"/>
  <c r="AD21" i="11"/>
  <c r="AE21" i="11"/>
  <c r="AG21" i="11"/>
  <c r="AH21" i="11"/>
  <c r="AI21" i="11"/>
  <c r="AJ21" i="11"/>
  <c r="AK21" i="11"/>
  <c r="AL21" i="11"/>
  <c r="D22" i="11"/>
  <c r="E22" i="11"/>
  <c r="F22" i="11"/>
  <c r="G22" i="11"/>
  <c r="H22" i="11"/>
  <c r="I22" i="11"/>
  <c r="J22" i="11"/>
  <c r="K22" i="11"/>
  <c r="L22" i="11"/>
  <c r="M22" i="11"/>
  <c r="N22" i="11"/>
  <c r="O22" i="11"/>
  <c r="P22" i="11"/>
  <c r="Q22" i="11"/>
  <c r="R22" i="11"/>
  <c r="S22" i="11"/>
  <c r="T22" i="11"/>
  <c r="U22" i="11"/>
  <c r="V22" i="11"/>
  <c r="W22" i="11"/>
  <c r="X22" i="11"/>
  <c r="Y22" i="11"/>
  <c r="Z22" i="11"/>
  <c r="AA22" i="11"/>
  <c r="AB22" i="11"/>
  <c r="AC22" i="11"/>
  <c r="AD22" i="11"/>
  <c r="AE22" i="11"/>
  <c r="AG22" i="11"/>
  <c r="AH22" i="11"/>
  <c r="AI22" i="11"/>
  <c r="AJ22" i="11"/>
  <c r="AK22" i="11"/>
  <c r="AL22" i="11"/>
  <c r="D23" i="11"/>
  <c r="E23" i="11"/>
  <c r="F23" i="11"/>
  <c r="G23" i="11"/>
  <c r="H23" i="11"/>
  <c r="I23" i="11"/>
  <c r="J23" i="11"/>
  <c r="K23" i="11"/>
  <c r="L23" i="11"/>
  <c r="M23" i="11"/>
  <c r="N23" i="11"/>
  <c r="O23" i="11"/>
  <c r="P23" i="11"/>
  <c r="Q23" i="11"/>
  <c r="R23" i="11"/>
  <c r="S23" i="11"/>
  <c r="T23" i="11"/>
  <c r="U23" i="11"/>
  <c r="V23" i="11"/>
  <c r="W23" i="11"/>
  <c r="X23" i="11"/>
  <c r="Y23" i="11"/>
  <c r="Z23" i="11"/>
  <c r="AA23" i="11"/>
  <c r="AB23" i="11"/>
  <c r="AC23" i="11"/>
  <c r="AD23" i="11"/>
  <c r="AE23" i="11"/>
  <c r="AG23" i="11"/>
  <c r="AH23" i="11"/>
  <c r="AI23" i="11"/>
  <c r="AJ23" i="11"/>
  <c r="AK23" i="11"/>
  <c r="AL23" i="11"/>
  <c r="D24" i="11"/>
  <c r="E24" i="11"/>
  <c r="F24" i="11"/>
  <c r="G24" i="11"/>
  <c r="H24" i="11"/>
  <c r="I24" i="11"/>
  <c r="J24" i="11"/>
  <c r="K24" i="11"/>
  <c r="L24" i="11"/>
  <c r="M24" i="11"/>
  <c r="N24" i="11"/>
  <c r="O24" i="11"/>
  <c r="P24" i="11"/>
  <c r="Q24" i="11"/>
  <c r="R24" i="11"/>
  <c r="S24" i="11"/>
  <c r="T24" i="11"/>
  <c r="U24" i="11"/>
  <c r="V24" i="11"/>
  <c r="W24" i="11"/>
  <c r="X24" i="11"/>
  <c r="Y24" i="11"/>
  <c r="Z24" i="11"/>
  <c r="AA24" i="11"/>
  <c r="AB24" i="11"/>
  <c r="AC24" i="11"/>
  <c r="AD24" i="11"/>
  <c r="AE24" i="11"/>
  <c r="AG24" i="11"/>
  <c r="AH24" i="11"/>
  <c r="AI24" i="11"/>
  <c r="AJ24" i="11"/>
  <c r="AK24" i="11"/>
  <c r="AL24" i="11"/>
  <c r="D25" i="11"/>
  <c r="E25" i="11"/>
  <c r="F25" i="11"/>
  <c r="G25" i="11"/>
  <c r="H25" i="11"/>
  <c r="I25" i="11"/>
  <c r="J25" i="11"/>
  <c r="K25" i="11"/>
  <c r="L25" i="11"/>
  <c r="M25" i="11"/>
  <c r="N25" i="11"/>
  <c r="O25" i="11"/>
  <c r="P25" i="11"/>
  <c r="Q25" i="11"/>
  <c r="R25" i="11"/>
  <c r="S25" i="11"/>
  <c r="T25" i="11"/>
  <c r="U25" i="11"/>
  <c r="V25" i="11"/>
  <c r="W25" i="11"/>
  <c r="X25" i="11"/>
  <c r="Y25" i="11"/>
  <c r="Z25" i="11"/>
  <c r="AA25" i="11"/>
  <c r="AB25" i="11"/>
  <c r="AC25" i="11"/>
  <c r="AD25" i="11"/>
  <c r="AE25" i="11"/>
  <c r="AG25" i="11"/>
  <c r="AH25" i="11"/>
  <c r="AI25" i="11"/>
  <c r="AJ25" i="11"/>
  <c r="AK25" i="11"/>
  <c r="AL25" i="11"/>
  <c r="D26" i="11"/>
  <c r="E26" i="11"/>
  <c r="F26" i="11"/>
  <c r="G26" i="11"/>
  <c r="H26" i="11"/>
  <c r="I26" i="11"/>
  <c r="J26" i="11"/>
  <c r="K26" i="11"/>
  <c r="L26" i="11"/>
  <c r="M26" i="11"/>
  <c r="N26" i="11"/>
  <c r="O26" i="11"/>
  <c r="P26" i="11"/>
  <c r="Q26" i="11"/>
  <c r="R26" i="11"/>
  <c r="S26" i="11"/>
  <c r="T26" i="11"/>
  <c r="U26" i="11"/>
  <c r="V26" i="11"/>
  <c r="W26" i="11"/>
  <c r="X26" i="11"/>
  <c r="Y26" i="11"/>
  <c r="Z26" i="11"/>
  <c r="AA26" i="11"/>
  <c r="AB26" i="11"/>
  <c r="AC26" i="11"/>
  <c r="AD26" i="11"/>
  <c r="AE26" i="11"/>
  <c r="AG26" i="11"/>
  <c r="AH26" i="11"/>
  <c r="AI26" i="11"/>
  <c r="AJ26" i="11"/>
  <c r="AK26" i="11"/>
  <c r="AL26" i="11"/>
  <c r="C7" i="11"/>
  <c r="AM176" i="9"/>
  <c r="AM175" i="9"/>
  <c r="AM174" i="9"/>
  <c r="AM173" i="9"/>
  <c r="AM172" i="9"/>
  <c r="AM170" i="9"/>
  <c r="AM169" i="9"/>
  <c r="AM168" i="9"/>
  <c r="AM167" i="9"/>
  <c r="AM166" i="9"/>
  <c r="AM165" i="9"/>
  <c r="AM164" i="9"/>
  <c r="AM163" i="9"/>
  <c r="AM162" i="9"/>
  <c r="AM161" i="9"/>
  <c r="AM160" i="9"/>
  <c r="AM159" i="9"/>
  <c r="AM158" i="9"/>
  <c r="AM157" i="9"/>
  <c r="AF150" i="9"/>
  <c r="AM150" i="9" s="1"/>
  <c r="AF149" i="9"/>
  <c r="AM149" i="9" s="1"/>
  <c r="AF148" i="9"/>
  <c r="AM148" i="9" s="1"/>
  <c r="AF147" i="9"/>
  <c r="AM147" i="9" s="1"/>
  <c r="AF146" i="9"/>
  <c r="AM146" i="9" s="1"/>
  <c r="AF145" i="9"/>
  <c r="AM145" i="9" s="1"/>
  <c r="AM144" i="9"/>
  <c r="AF143" i="9"/>
  <c r="AM143" i="9" s="1"/>
  <c r="AF142" i="9"/>
  <c r="AM142" i="9" s="1"/>
  <c r="AM141" i="9"/>
  <c r="AF140" i="9"/>
  <c r="AM140" i="9" s="1"/>
  <c r="AF139" i="9"/>
  <c r="AM139" i="9" s="1"/>
  <c r="AF138" i="9"/>
  <c r="AM138" i="9" s="1"/>
  <c r="AM137" i="9"/>
  <c r="AF136" i="9"/>
  <c r="AM136" i="9" s="1"/>
  <c r="AF135" i="9"/>
  <c r="AM135" i="9" s="1"/>
  <c r="AF134" i="9"/>
  <c r="AM134" i="9" s="1"/>
  <c r="AF132" i="9"/>
  <c r="AM132" i="9" s="1"/>
  <c r="AF131" i="9"/>
  <c r="AM131" i="9" s="1"/>
  <c r="AF76" i="9"/>
  <c r="AM76" i="9" s="1"/>
  <c r="AF75" i="9"/>
  <c r="AM75" i="9" s="1"/>
  <c r="AF74" i="9"/>
  <c r="AM74" i="9" s="1"/>
  <c r="AF73" i="9"/>
  <c r="AM73" i="9" s="1"/>
  <c r="AF72" i="9"/>
  <c r="AM72" i="9" s="1"/>
  <c r="AF71" i="9"/>
  <c r="AM71" i="9" s="1"/>
  <c r="AF70" i="9"/>
  <c r="AM70" i="9" s="1"/>
  <c r="AF69" i="9"/>
  <c r="AM69" i="9" s="1"/>
  <c r="AF68" i="9"/>
  <c r="AM68" i="9" s="1"/>
  <c r="AF67" i="9"/>
  <c r="AM67" i="9" s="1"/>
  <c r="AF66" i="9"/>
  <c r="AM66" i="9" s="1"/>
  <c r="AF65" i="9"/>
  <c r="AM65" i="9" s="1"/>
  <c r="AF64" i="9"/>
  <c r="AM64" i="9" s="1"/>
  <c r="AF63" i="9"/>
  <c r="AM63" i="9" s="1"/>
  <c r="AF62" i="9"/>
  <c r="AM62" i="9" s="1"/>
  <c r="AF61" i="9"/>
  <c r="AM61" i="9" s="1"/>
  <c r="AF60" i="9"/>
  <c r="AM60" i="9" s="1"/>
  <c r="AF59" i="9"/>
  <c r="AM59" i="9" s="1"/>
  <c r="AF58" i="9"/>
  <c r="AM58" i="9" s="1"/>
  <c r="AF57" i="9"/>
  <c r="AM57" i="9" s="1"/>
  <c r="AF38" i="9"/>
  <c r="AF39" i="9"/>
  <c r="AF40" i="9"/>
  <c r="AF41" i="9"/>
  <c r="AF42" i="9"/>
  <c r="AF43" i="9"/>
  <c r="AF44" i="9"/>
  <c r="AF45" i="9"/>
  <c r="AF46" i="9"/>
  <c r="AF47" i="9"/>
  <c r="AF48" i="9"/>
  <c r="AF49" i="9"/>
  <c r="AF50" i="9"/>
  <c r="AF51" i="9"/>
  <c r="AF35" i="9"/>
  <c r="AF36" i="9"/>
  <c r="AF37" i="9"/>
  <c r="AF32" i="9"/>
  <c r="AF33" i="9"/>
  <c r="AF34" i="9"/>
  <c r="AF8" i="9"/>
  <c r="AM8" i="9" s="1"/>
  <c r="AM8" i="11" s="1"/>
  <c r="AF9" i="9"/>
  <c r="AM9" i="9" s="1"/>
  <c r="AM9" i="11" s="1"/>
  <c r="AF10" i="9"/>
  <c r="AM10" i="9" s="1"/>
  <c r="AF11" i="9"/>
  <c r="AM11" i="9" s="1"/>
  <c r="AF12" i="9"/>
  <c r="AM12" i="9" s="1"/>
  <c r="AM12" i="11" s="1"/>
  <c r="AF13" i="9"/>
  <c r="AM13" i="9" s="1"/>
  <c r="AF14" i="9"/>
  <c r="AM14" i="9" s="1"/>
  <c r="AF15" i="9"/>
  <c r="AM15" i="9" s="1"/>
  <c r="AF16" i="9"/>
  <c r="AM16" i="9" s="1"/>
  <c r="AM16" i="11" s="1"/>
  <c r="AF17" i="9"/>
  <c r="AM17" i="9" s="1"/>
  <c r="AF18" i="9"/>
  <c r="AF18" i="11" s="1"/>
  <c r="AF19" i="9"/>
  <c r="AM18" i="9" s="1"/>
  <c r="AM18" i="11" s="1"/>
  <c r="AF20" i="9"/>
  <c r="AM20" i="9" s="1"/>
  <c r="AF21" i="9"/>
  <c r="AM21" i="9" s="1"/>
  <c r="AF22" i="9"/>
  <c r="AM22" i="9" s="1"/>
  <c r="AM22" i="11" s="1"/>
  <c r="AF23" i="9"/>
  <c r="AM23" i="9" s="1"/>
  <c r="AF24" i="9"/>
  <c r="AM24" i="9" s="1"/>
  <c r="AF25" i="9"/>
  <c r="AM25" i="9" s="1"/>
  <c r="AF26" i="9"/>
  <c r="AF26" i="11" s="1"/>
  <c r="AF7" i="9"/>
  <c r="AM7" i="9" s="1"/>
  <c r="AM19" i="9"/>
  <c r="AF75" i="8"/>
  <c r="AM75" i="8" s="1"/>
  <c r="AF63" i="8"/>
  <c r="AM63" i="8" s="1"/>
  <c r="AF64" i="8"/>
  <c r="AM64" i="8" s="1"/>
  <c r="AF65" i="8"/>
  <c r="AM65" i="8" s="1"/>
  <c r="AF66" i="8"/>
  <c r="AM66" i="8" s="1"/>
  <c r="AF67" i="8"/>
  <c r="AM67" i="8" s="1"/>
  <c r="AF68" i="8"/>
  <c r="AM68" i="8" s="1"/>
  <c r="AF69" i="8"/>
  <c r="AM69" i="8" s="1"/>
  <c r="AF70" i="8"/>
  <c r="AM70" i="8" s="1"/>
  <c r="AF71" i="8"/>
  <c r="AM71" i="8" s="1"/>
  <c r="AF72" i="8"/>
  <c r="AM72" i="8" s="1"/>
  <c r="AF73" i="8"/>
  <c r="AM73" i="8" s="1"/>
  <c r="AF74" i="8"/>
  <c r="AM74" i="8" s="1"/>
  <c r="AF76" i="8"/>
  <c r="AM76" i="8" s="1"/>
  <c r="AF57" i="8"/>
  <c r="AM57" i="8" s="1"/>
  <c r="AF58" i="8"/>
  <c r="AM58" i="8" s="1"/>
  <c r="AF59" i="8"/>
  <c r="AM59" i="8" s="1"/>
  <c r="AF60" i="8"/>
  <c r="AM60" i="8" s="1"/>
  <c r="AF61" i="8"/>
  <c r="AM61" i="8" s="1"/>
  <c r="AF62" i="8"/>
  <c r="AM62" i="8" s="1"/>
  <c r="AF33" i="8"/>
  <c r="AM33" i="8" s="1"/>
  <c r="AF34" i="8"/>
  <c r="AM34" i="8" s="1"/>
  <c r="AF35" i="8"/>
  <c r="AF36" i="8"/>
  <c r="AF37" i="8"/>
  <c r="AF38" i="8"/>
  <c r="AF39" i="8"/>
  <c r="AF40" i="8"/>
  <c r="AF41" i="8"/>
  <c r="AF42" i="8"/>
  <c r="AF43" i="8"/>
  <c r="AF44" i="8"/>
  <c r="AF45" i="8"/>
  <c r="AF46" i="8"/>
  <c r="AF47" i="8"/>
  <c r="AF48" i="8"/>
  <c r="AF49" i="8"/>
  <c r="AF50" i="8"/>
  <c r="AF51" i="8"/>
  <c r="AM51" i="8" s="1"/>
  <c r="AF32" i="8"/>
  <c r="AM32" i="8" s="1"/>
  <c r="AM34" i="9" l="1"/>
  <c r="AF84" i="9"/>
  <c r="AM84" i="9" s="1"/>
  <c r="F88" i="9"/>
  <c r="J88" i="9"/>
  <c r="N88" i="9"/>
  <c r="R88" i="9"/>
  <c r="V88" i="9"/>
  <c r="Z88" i="9"/>
  <c r="AD88" i="9"/>
  <c r="G88" i="9"/>
  <c r="K88" i="9"/>
  <c r="O88" i="9"/>
  <c r="S88" i="9"/>
  <c r="W88" i="9"/>
  <c r="AA88" i="9"/>
  <c r="AE88" i="9"/>
  <c r="H88" i="9"/>
  <c r="L88" i="9"/>
  <c r="P88" i="9"/>
  <c r="T88" i="9"/>
  <c r="X88" i="9"/>
  <c r="AB88" i="9"/>
  <c r="I88" i="9"/>
  <c r="Y88" i="9"/>
  <c r="D88" i="9"/>
  <c r="AF91" i="9"/>
  <c r="M88" i="9"/>
  <c r="AC88" i="9"/>
  <c r="U88" i="9"/>
  <c r="Q88" i="9"/>
  <c r="E88" i="9"/>
  <c r="C88" i="9"/>
  <c r="E96" i="9"/>
  <c r="I96" i="9"/>
  <c r="M96" i="9"/>
  <c r="Q96" i="9"/>
  <c r="U96" i="9"/>
  <c r="Y96" i="9"/>
  <c r="AC96" i="9"/>
  <c r="D96" i="9"/>
  <c r="F96" i="9"/>
  <c r="J96" i="9"/>
  <c r="N96" i="9"/>
  <c r="R96" i="9"/>
  <c r="V96" i="9"/>
  <c r="Z96" i="9"/>
  <c r="AD96" i="9"/>
  <c r="G96" i="9"/>
  <c r="K96" i="9"/>
  <c r="O96" i="9"/>
  <c r="S96" i="9"/>
  <c r="W96" i="9"/>
  <c r="AA96" i="9"/>
  <c r="AE96" i="9"/>
  <c r="L96" i="9"/>
  <c r="AB96" i="9"/>
  <c r="P96" i="9"/>
  <c r="C96" i="9"/>
  <c r="H96" i="9"/>
  <c r="T96" i="9"/>
  <c r="X96" i="9"/>
  <c r="H82" i="9"/>
  <c r="L82" i="9"/>
  <c r="P82" i="9"/>
  <c r="T82" i="9"/>
  <c r="X82" i="9"/>
  <c r="AB82" i="9"/>
  <c r="AF85" i="9"/>
  <c r="AM85" i="9" s="1"/>
  <c r="E82" i="9"/>
  <c r="I82" i="9"/>
  <c r="M82" i="9"/>
  <c r="Q82" i="9"/>
  <c r="U82" i="9"/>
  <c r="Y82" i="9"/>
  <c r="AC82" i="9"/>
  <c r="F82" i="9"/>
  <c r="J82" i="9"/>
  <c r="N82" i="9"/>
  <c r="R82" i="9"/>
  <c r="V82" i="9"/>
  <c r="Z82" i="9"/>
  <c r="AD82" i="9"/>
  <c r="K82" i="9"/>
  <c r="AA82" i="9"/>
  <c r="C82" i="9"/>
  <c r="O82" i="9"/>
  <c r="AE82" i="9"/>
  <c r="W82" i="9"/>
  <c r="S82" i="9"/>
  <c r="D82" i="9"/>
  <c r="G82" i="9"/>
  <c r="H95" i="9"/>
  <c r="L95" i="9"/>
  <c r="P95" i="9"/>
  <c r="T95" i="9"/>
  <c r="X95" i="9"/>
  <c r="AB95" i="9"/>
  <c r="E95" i="9"/>
  <c r="I95" i="9"/>
  <c r="M95" i="9"/>
  <c r="Q95" i="9"/>
  <c r="U95" i="9"/>
  <c r="Y95" i="9"/>
  <c r="AC95" i="9"/>
  <c r="F95" i="9"/>
  <c r="J95" i="9"/>
  <c r="N95" i="9"/>
  <c r="R95" i="9"/>
  <c r="V95" i="9"/>
  <c r="Z95" i="9"/>
  <c r="AD95" i="9"/>
  <c r="C95" i="9"/>
  <c r="G95" i="9"/>
  <c r="W95" i="9"/>
  <c r="S95" i="9"/>
  <c r="K95" i="9"/>
  <c r="AA95" i="9"/>
  <c r="O95" i="9"/>
  <c r="AE95" i="9"/>
  <c r="D95" i="9"/>
  <c r="AM44" i="9"/>
  <c r="E91" i="9"/>
  <c r="I91" i="9"/>
  <c r="M91" i="9"/>
  <c r="Q91" i="9"/>
  <c r="U91" i="9"/>
  <c r="Y91" i="9"/>
  <c r="AC91" i="9"/>
  <c r="F91" i="9"/>
  <c r="J91" i="9"/>
  <c r="N91" i="9"/>
  <c r="R91" i="9"/>
  <c r="V91" i="9"/>
  <c r="Z91" i="9"/>
  <c r="AD91" i="9"/>
  <c r="AF94" i="9"/>
  <c r="AM94" i="9" s="1"/>
  <c r="G91" i="9"/>
  <c r="K91" i="9"/>
  <c r="O91" i="9"/>
  <c r="S91" i="9"/>
  <c r="W91" i="9"/>
  <c r="AA91" i="9"/>
  <c r="AE91" i="9"/>
  <c r="H91" i="9"/>
  <c r="X91" i="9"/>
  <c r="L91" i="9"/>
  <c r="AB91" i="9"/>
  <c r="C91" i="9"/>
  <c r="P91" i="9"/>
  <c r="T91" i="9"/>
  <c r="D91" i="9"/>
  <c r="E87" i="9"/>
  <c r="I87" i="9"/>
  <c r="M87" i="9"/>
  <c r="Q87" i="9"/>
  <c r="U87" i="9"/>
  <c r="Y87" i="9"/>
  <c r="AC87" i="9"/>
  <c r="F87" i="9"/>
  <c r="J87" i="9"/>
  <c r="N87" i="9"/>
  <c r="R87" i="9"/>
  <c r="V87" i="9"/>
  <c r="Z87" i="9"/>
  <c r="AD87" i="9"/>
  <c r="AF90" i="9"/>
  <c r="AM90" i="9" s="1"/>
  <c r="G87" i="9"/>
  <c r="K87" i="9"/>
  <c r="O87" i="9"/>
  <c r="S87" i="9"/>
  <c r="W87" i="9"/>
  <c r="AA87" i="9"/>
  <c r="AE87" i="9"/>
  <c r="T87" i="9"/>
  <c r="C87" i="9"/>
  <c r="H87" i="9"/>
  <c r="X87" i="9"/>
  <c r="P87" i="9"/>
  <c r="L87" i="9"/>
  <c r="AB87" i="9"/>
  <c r="D87" i="9"/>
  <c r="E83" i="9"/>
  <c r="I83" i="9"/>
  <c r="M83" i="9"/>
  <c r="Q83" i="9"/>
  <c r="U83" i="9"/>
  <c r="Y83" i="9"/>
  <c r="AC83" i="9"/>
  <c r="F83" i="9"/>
  <c r="J83" i="9"/>
  <c r="N83" i="9"/>
  <c r="R83" i="9"/>
  <c r="V83" i="9"/>
  <c r="Z83" i="9"/>
  <c r="AD83" i="9"/>
  <c r="AF86" i="9"/>
  <c r="AM86" i="9" s="1"/>
  <c r="G83" i="9"/>
  <c r="K83" i="9"/>
  <c r="O83" i="9"/>
  <c r="S83" i="9"/>
  <c r="W83" i="9"/>
  <c r="AA83" i="9"/>
  <c r="AE83" i="9"/>
  <c r="P83" i="9"/>
  <c r="L83" i="9"/>
  <c r="T83" i="9"/>
  <c r="AB83" i="9"/>
  <c r="H83" i="9"/>
  <c r="X83" i="9"/>
  <c r="C83" i="9"/>
  <c r="D83" i="9"/>
  <c r="AM45" i="9"/>
  <c r="F92" i="9"/>
  <c r="J92" i="9"/>
  <c r="N92" i="9"/>
  <c r="R92" i="9"/>
  <c r="V92" i="9"/>
  <c r="Z92" i="9"/>
  <c r="AD92" i="9"/>
  <c r="G92" i="9"/>
  <c r="K92" i="9"/>
  <c r="O92" i="9"/>
  <c r="S92" i="9"/>
  <c r="W92" i="9"/>
  <c r="AA92" i="9"/>
  <c r="AE92" i="9"/>
  <c r="H92" i="9"/>
  <c r="L92" i="9"/>
  <c r="M92" i="9"/>
  <c r="U92" i="9"/>
  <c r="AC92" i="9"/>
  <c r="D92" i="9"/>
  <c r="P92" i="9"/>
  <c r="X92" i="9"/>
  <c r="I92" i="9"/>
  <c r="AB92" i="9"/>
  <c r="AF95" i="9"/>
  <c r="AM95" i="9" s="1"/>
  <c r="E92" i="9"/>
  <c r="Q92" i="9"/>
  <c r="Y92" i="9"/>
  <c r="T92" i="9"/>
  <c r="C92" i="9"/>
  <c r="G98" i="9"/>
  <c r="K98" i="9"/>
  <c r="O98" i="9"/>
  <c r="S98" i="9"/>
  <c r="W98" i="9"/>
  <c r="AA98" i="9"/>
  <c r="AE98" i="9"/>
  <c r="D98" i="9"/>
  <c r="H98" i="9"/>
  <c r="L98" i="9"/>
  <c r="P98" i="9"/>
  <c r="T98" i="9"/>
  <c r="X98" i="9"/>
  <c r="AB98" i="9"/>
  <c r="C98" i="9"/>
  <c r="E98" i="9"/>
  <c r="I98" i="9"/>
  <c r="M98" i="9"/>
  <c r="Q98" i="9"/>
  <c r="U98" i="9"/>
  <c r="Y98" i="9"/>
  <c r="AC98" i="9"/>
  <c r="F98" i="9"/>
  <c r="V98" i="9"/>
  <c r="Z98" i="9"/>
  <c r="R98" i="9"/>
  <c r="J98" i="9"/>
  <c r="N98" i="9"/>
  <c r="AD98" i="9"/>
  <c r="AM47" i="9"/>
  <c r="E94" i="9"/>
  <c r="G94" i="9"/>
  <c r="K94" i="9"/>
  <c r="O94" i="9"/>
  <c r="S94" i="9"/>
  <c r="W94" i="9"/>
  <c r="AA94" i="9"/>
  <c r="AE94" i="9"/>
  <c r="F94" i="9"/>
  <c r="R94" i="9"/>
  <c r="AD94" i="9"/>
  <c r="H94" i="9"/>
  <c r="L94" i="9"/>
  <c r="P94" i="9"/>
  <c r="T94" i="9"/>
  <c r="X94" i="9"/>
  <c r="AB94" i="9"/>
  <c r="C94" i="9"/>
  <c r="D94" i="9"/>
  <c r="J94" i="9"/>
  <c r="V94" i="9"/>
  <c r="I94" i="9"/>
  <c r="M94" i="9"/>
  <c r="Q94" i="9"/>
  <c r="U94" i="9"/>
  <c r="Y94" i="9"/>
  <c r="AC94" i="9"/>
  <c r="N94" i="9"/>
  <c r="Z94" i="9"/>
  <c r="H90" i="9"/>
  <c r="L90" i="9"/>
  <c r="P90" i="9"/>
  <c r="T90" i="9"/>
  <c r="X90" i="9"/>
  <c r="AB90" i="9"/>
  <c r="AF93" i="9"/>
  <c r="AM93" i="9" s="1"/>
  <c r="E90" i="9"/>
  <c r="I90" i="9"/>
  <c r="M90" i="9"/>
  <c r="Q90" i="9"/>
  <c r="U90" i="9"/>
  <c r="Y90" i="9"/>
  <c r="AC90" i="9"/>
  <c r="F90" i="9"/>
  <c r="J90" i="9"/>
  <c r="N90" i="9"/>
  <c r="R90" i="9"/>
  <c r="V90" i="9"/>
  <c r="Z90" i="9"/>
  <c r="AD90" i="9"/>
  <c r="S90" i="9"/>
  <c r="C90" i="9"/>
  <c r="AE90" i="9"/>
  <c r="G90" i="9"/>
  <c r="W90" i="9"/>
  <c r="O90" i="9"/>
  <c r="K90" i="9"/>
  <c r="AA90" i="9"/>
  <c r="D90" i="9"/>
  <c r="AM39" i="9"/>
  <c r="H86" i="9"/>
  <c r="L86" i="9"/>
  <c r="P86" i="9"/>
  <c r="T86" i="9"/>
  <c r="X86" i="9"/>
  <c r="AB86" i="9"/>
  <c r="AF89" i="9"/>
  <c r="AM89" i="9" s="1"/>
  <c r="E86" i="9"/>
  <c r="I86" i="9"/>
  <c r="M86" i="9"/>
  <c r="Q86" i="9"/>
  <c r="U86" i="9"/>
  <c r="Y86" i="9"/>
  <c r="AC86" i="9"/>
  <c r="F86" i="9"/>
  <c r="J86" i="9"/>
  <c r="N86" i="9"/>
  <c r="R86" i="9"/>
  <c r="V86" i="9"/>
  <c r="Z86" i="9"/>
  <c r="AD86" i="9"/>
  <c r="O86" i="9"/>
  <c r="AE86" i="9"/>
  <c r="S86" i="9"/>
  <c r="C86" i="9"/>
  <c r="K86" i="9"/>
  <c r="G86" i="9"/>
  <c r="W86" i="9"/>
  <c r="D86" i="9"/>
  <c r="AA86" i="9"/>
  <c r="F84" i="9"/>
  <c r="J84" i="9"/>
  <c r="N84" i="9"/>
  <c r="R84" i="9"/>
  <c r="V84" i="9"/>
  <c r="Z84" i="9"/>
  <c r="AD84" i="9"/>
  <c r="G84" i="9"/>
  <c r="K84" i="9"/>
  <c r="O84" i="9"/>
  <c r="S84" i="9"/>
  <c r="W84" i="9"/>
  <c r="AA84" i="9"/>
  <c r="AE84" i="9"/>
  <c r="H84" i="9"/>
  <c r="L84" i="9"/>
  <c r="P84" i="9"/>
  <c r="T84" i="9"/>
  <c r="X84" i="9"/>
  <c r="AB84" i="9"/>
  <c r="AF87" i="9"/>
  <c r="AM87" i="9" s="1"/>
  <c r="E84" i="9"/>
  <c r="U84" i="9"/>
  <c r="D84" i="9"/>
  <c r="I84" i="9"/>
  <c r="Y84" i="9"/>
  <c r="M84" i="9"/>
  <c r="AC84" i="9"/>
  <c r="Q84" i="9"/>
  <c r="C84" i="9"/>
  <c r="AM50" i="9"/>
  <c r="F97" i="9"/>
  <c r="J97" i="9"/>
  <c r="N97" i="9"/>
  <c r="R97" i="9"/>
  <c r="V97" i="9"/>
  <c r="Z97" i="9"/>
  <c r="AD97" i="9"/>
  <c r="C97" i="9"/>
  <c r="G97" i="9"/>
  <c r="K97" i="9"/>
  <c r="O97" i="9"/>
  <c r="S97" i="9"/>
  <c r="W97" i="9"/>
  <c r="AA97" i="9"/>
  <c r="AE97" i="9"/>
  <c r="D97" i="9"/>
  <c r="H97" i="9"/>
  <c r="L97" i="9"/>
  <c r="P97" i="9"/>
  <c r="T97" i="9"/>
  <c r="X97" i="9"/>
  <c r="AB97" i="9"/>
  <c r="Q97" i="9"/>
  <c r="U97" i="9"/>
  <c r="E97" i="9"/>
  <c r="M97" i="9"/>
  <c r="I97" i="9"/>
  <c r="Y97" i="9"/>
  <c r="AC97" i="9"/>
  <c r="AF96" i="9"/>
  <c r="AM96" i="9" s="1"/>
  <c r="G93" i="9"/>
  <c r="K93" i="9"/>
  <c r="O93" i="9"/>
  <c r="S93" i="9"/>
  <c r="W93" i="9"/>
  <c r="AA93" i="9"/>
  <c r="AE93" i="9"/>
  <c r="H93" i="9"/>
  <c r="L93" i="9"/>
  <c r="P93" i="9"/>
  <c r="T93" i="9"/>
  <c r="X93" i="9"/>
  <c r="AB93" i="9"/>
  <c r="J93" i="9"/>
  <c r="R93" i="9"/>
  <c r="Z93" i="9"/>
  <c r="C93" i="9"/>
  <c r="I93" i="9"/>
  <c r="E93" i="9"/>
  <c r="M93" i="9"/>
  <c r="U93" i="9"/>
  <c r="AC93" i="9"/>
  <c r="D93" i="9"/>
  <c r="Y93" i="9"/>
  <c r="F93" i="9"/>
  <c r="N93" i="9"/>
  <c r="V93" i="9"/>
  <c r="AD93" i="9"/>
  <c r="Q93" i="9"/>
  <c r="AM42" i="9"/>
  <c r="AF92" i="9"/>
  <c r="AM92" i="9" s="1"/>
  <c r="G89" i="9"/>
  <c r="K89" i="9"/>
  <c r="O89" i="9"/>
  <c r="S89" i="9"/>
  <c r="W89" i="9"/>
  <c r="AA89" i="9"/>
  <c r="AE89" i="9"/>
  <c r="H89" i="9"/>
  <c r="L89" i="9"/>
  <c r="P89" i="9"/>
  <c r="T89" i="9"/>
  <c r="X89" i="9"/>
  <c r="AB89" i="9"/>
  <c r="E89" i="9"/>
  <c r="I89" i="9"/>
  <c r="M89" i="9"/>
  <c r="Q89" i="9"/>
  <c r="U89" i="9"/>
  <c r="Y89" i="9"/>
  <c r="AC89" i="9"/>
  <c r="N89" i="9"/>
  <c r="AD89" i="9"/>
  <c r="C89" i="9"/>
  <c r="J89" i="9"/>
  <c r="R89" i="9"/>
  <c r="D89" i="9"/>
  <c r="F89" i="9"/>
  <c r="V89" i="9"/>
  <c r="Z89" i="9"/>
  <c r="AM38" i="9"/>
  <c r="AF88" i="9"/>
  <c r="AM88" i="9" s="1"/>
  <c r="G85" i="9"/>
  <c r="K85" i="9"/>
  <c r="O85" i="9"/>
  <c r="S85" i="9"/>
  <c r="W85" i="9"/>
  <c r="AA85" i="9"/>
  <c r="AE85" i="9"/>
  <c r="H85" i="9"/>
  <c r="L85" i="9"/>
  <c r="P85" i="9"/>
  <c r="T85" i="9"/>
  <c r="X85" i="9"/>
  <c r="AB85" i="9"/>
  <c r="E85" i="9"/>
  <c r="I85" i="9"/>
  <c r="M85" i="9"/>
  <c r="Q85" i="9"/>
  <c r="U85" i="9"/>
  <c r="Y85" i="9"/>
  <c r="AC85" i="9"/>
  <c r="J85" i="9"/>
  <c r="Z85" i="9"/>
  <c r="C85" i="9"/>
  <c r="N85" i="9"/>
  <c r="AD85" i="9"/>
  <c r="D85" i="9"/>
  <c r="F85" i="9"/>
  <c r="R85" i="9"/>
  <c r="V85" i="9"/>
  <c r="AF47" i="11"/>
  <c r="AF97" i="9"/>
  <c r="AM97" i="9" s="1"/>
  <c r="AF19" i="11"/>
  <c r="AF25" i="11"/>
  <c r="AM19" i="11"/>
  <c r="AF100" i="9"/>
  <c r="AM100" i="9" s="1"/>
  <c r="AF22" i="11"/>
  <c r="AF14" i="11"/>
  <c r="AM25" i="11"/>
  <c r="AM26" i="9"/>
  <c r="AF13" i="11"/>
  <c r="AF20" i="11"/>
  <c r="AF17" i="11"/>
  <c r="AF9" i="11"/>
  <c r="AM43" i="8"/>
  <c r="D93" i="8"/>
  <c r="E93" i="8"/>
  <c r="I93" i="8"/>
  <c r="M93" i="8"/>
  <c r="Q93" i="8"/>
  <c r="U93" i="8"/>
  <c r="Y93" i="8"/>
  <c r="AC93" i="8"/>
  <c r="F93" i="8"/>
  <c r="J93" i="8"/>
  <c r="N93" i="8"/>
  <c r="R93" i="8"/>
  <c r="V93" i="8"/>
  <c r="Z93" i="8"/>
  <c r="AD93" i="8"/>
  <c r="H93" i="8"/>
  <c r="P93" i="8"/>
  <c r="X93" i="8"/>
  <c r="AF93" i="8"/>
  <c r="K93" i="8"/>
  <c r="S93" i="8"/>
  <c r="AA93" i="8"/>
  <c r="C93" i="8"/>
  <c r="L93" i="8"/>
  <c r="T93" i="8"/>
  <c r="AB93" i="8"/>
  <c r="G93" i="8"/>
  <c r="O93" i="8"/>
  <c r="W93" i="8"/>
  <c r="AE93" i="8"/>
  <c r="AM50" i="8"/>
  <c r="D100" i="8"/>
  <c r="H100" i="8"/>
  <c r="L100" i="8"/>
  <c r="P100" i="8"/>
  <c r="T100" i="8"/>
  <c r="X100" i="8"/>
  <c r="AB100" i="8"/>
  <c r="AF100" i="8"/>
  <c r="E100" i="8"/>
  <c r="I100" i="8"/>
  <c r="M100" i="8"/>
  <c r="Q100" i="8"/>
  <c r="U100" i="8"/>
  <c r="Y100" i="8"/>
  <c r="AC100" i="8"/>
  <c r="F100" i="8"/>
  <c r="J100" i="8"/>
  <c r="N100" i="8"/>
  <c r="R100" i="8"/>
  <c r="V100" i="8"/>
  <c r="Z100" i="8"/>
  <c r="AD100" i="8"/>
  <c r="C100" i="8"/>
  <c r="G100" i="8"/>
  <c r="K100" i="8"/>
  <c r="O100" i="8"/>
  <c r="S100" i="8"/>
  <c r="W100" i="8"/>
  <c r="AA100" i="8"/>
  <c r="AE100" i="8"/>
  <c r="AM46" i="8"/>
  <c r="D96" i="8"/>
  <c r="H96" i="8"/>
  <c r="L96" i="8"/>
  <c r="F96" i="8"/>
  <c r="K96" i="8"/>
  <c r="P96" i="8"/>
  <c r="T96" i="8"/>
  <c r="X96" i="8"/>
  <c r="AB96" i="8"/>
  <c r="AF96" i="8"/>
  <c r="G96" i="8"/>
  <c r="M96" i="8"/>
  <c r="Q96" i="8"/>
  <c r="U96" i="8"/>
  <c r="Y96" i="8"/>
  <c r="AC96" i="8"/>
  <c r="C96" i="8"/>
  <c r="I96" i="8"/>
  <c r="N96" i="8"/>
  <c r="R96" i="8"/>
  <c r="V96" i="8"/>
  <c r="Z96" i="8"/>
  <c r="AD96" i="8"/>
  <c r="E96" i="8"/>
  <c r="J96" i="8"/>
  <c r="O96" i="8"/>
  <c r="S96" i="8"/>
  <c r="W96" i="8"/>
  <c r="AA96" i="8"/>
  <c r="AE96" i="8"/>
  <c r="AM42" i="8"/>
  <c r="F92" i="8"/>
  <c r="J92" i="8"/>
  <c r="N92" i="8"/>
  <c r="R92" i="8"/>
  <c r="V92" i="8"/>
  <c r="Z92" i="8"/>
  <c r="AD92" i="8"/>
  <c r="C92" i="8"/>
  <c r="G92" i="8"/>
  <c r="K92" i="8"/>
  <c r="O92" i="8"/>
  <c r="S92" i="8"/>
  <c r="W92" i="8"/>
  <c r="AA92" i="8"/>
  <c r="AE92" i="8"/>
  <c r="D92" i="8"/>
  <c r="H92" i="8"/>
  <c r="L92" i="8"/>
  <c r="P92" i="8"/>
  <c r="T92" i="8"/>
  <c r="X92" i="8"/>
  <c r="AB92" i="8"/>
  <c r="AF92" i="8"/>
  <c r="I92" i="8"/>
  <c r="Y92" i="8"/>
  <c r="M92" i="8"/>
  <c r="AC92" i="8"/>
  <c r="Q92" i="8"/>
  <c r="E92" i="8"/>
  <c r="U92" i="8"/>
  <c r="AM38" i="8"/>
  <c r="F88" i="8"/>
  <c r="J88" i="8"/>
  <c r="N88" i="8"/>
  <c r="R88" i="8"/>
  <c r="V88" i="8"/>
  <c r="Z88" i="8"/>
  <c r="AD88" i="8"/>
  <c r="C88" i="8"/>
  <c r="G88" i="8"/>
  <c r="K88" i="8"/>
  <c r="O88" i="8"/>
  <c r="S88" i="8"/>
  <c r="W88" i="8"/>
  <c r="AA88" i="8"/>
  <c r="AE88" i="8"/>
  <c r="D88" i="8"/>
  <c r="H88" i="8"/>
  <c r="L88" i="8"/>
  <c r="P88" i="8"/>
  <c r="T88" i="8"/>
  <c r="X88" i="8"/>
  <c r="AB88" i="8"/>
  <c r="AF88" i="8"/>
  <c r="Q88" i="8"/>
  <c r="E88" i="8"/>
  <c r="U88" i="8"/>
  <c r="I88" i="8"/>
  <c r="Y88" i="8"/>
  <c r="M88" i="8"/>
  <c r="AC88" i="8"/>
  <c r="AF34" i="11"/>
  <c r="AF66" i="11"/>
  <c r="AF58" i="11"/>
  <c r="AM35" i="8"/>
  <c r="F85" i="8"/>
  <c r="J85" i="8"/>
  <c r="N85" i="8"/>
  <c r="R85" i="8"/>
  <c r="V85" i="8"/>
  <c r="Z85" i="8"/>
  <c r="AD85" i="8"/>
  <c r="C85" i="8"/>
  <c r="G85" i="8"/>
  <c r="K85" i="8"/>
  <c r="O85" i="8"/>
  <c r="S85" i="8"/>
  <c r="W85" i="8"/>
  <c r="AA85" i="8"/>
  <c r="AE85" i="8"/>
  <c r="D85" i="8"/>
  <c r="H85" i="8"/>
  <c r="L85" i="8"/>
  <c r="P85" i="8"/>
  <c r="T85" i="8"/>
  <c r="X85" i="8"/>
  <c r="AB85" i="8"/>
  <c r="AF85" i="8"/>
  <c r="M85" i="8"/>
  <c r="AC85" i="8"/>
  <c r="Q85" i="8"/>
  <c r="E85" i="8"/>
  <c r="U85" i="8"/>
  <c r="I85" i="8"/>
  <c r="Y85" i="8"/>
  <c r="C87" i="8"/>
  <c r="G87" i="8"/>
  <c r="K87" i="8"/>
  <c r="O87" i="8"/>
  <c r="S87" i="8"/>
  <c r="W87" i="8"/>
  <c r="AA87" i="8"/>
  <c r="AE87" i="8"/>
  <c r="D87" i="8"/>
  <c r="H87" i="8"/>
  <c r="L87" i="8"/>
  <c r="P87" i="8"/>
  <c r="T87" i="8"/>
  <c r="X87" i="8"/>
  <c r="AB87" i="8"/>
  <c r="AF87" i="8"/>
  <c r="E87" i="8"/>
  <c r="I87" i="8"/>
  <c r="M87" i="8"/>
  <c r="Q87" i="8"/>
  <c r="U87" i="8"/>
  <c r="Y87" i="8"/>
  <c r="AC87" i="8"/>
  <c r="F87" i="8"/>
  <c r="V87" i="8"/>
  <c r="J87" i="8"/>
  <c r="Z87" i="8"/>
  <c r="N87" i="8"/>
  <c r="AD87" i="8"/>
  <c r="R87" i="8"/>
  <c r="AF59" i="11"/>
  <c r="AM39" i="8"/>
  <c r="D89" i="8"/>
  <c r="H89" i="8"/>
  <c r="L89" i="8"/>
  <c r="P89" i="8"/>
  <c r="T89" i="8"/>
  <c r="X89" i="8"/>
  <c r="AB89" i="8"/>
  <c r="AF89" i="8"/>
  <c r="E89" i="8"/>
  <c r="I89" i="8"/>
  <c r="M89" i="8"/>
  <c r="Q89" i="8"/>
  <c r="U89" i="8"/>
  <c r="Y89" i="8"/>
  <c r="AC89" i="8"/>
  <c r="F89" i="8"/>
  <c r="J89" i="8"/>
  <c r="N89" i="8"/>
  <c r="R89" i="8"/>
  <c r="V89" i="8"/>
  <c r="Z89" i="8"/>
  <c r="AD89" i="8"/>
  <c r="C89" i="8"/>
  <c r="S89" i="8"/>
  <c r="G89" i="8"/>
  <c r="W89" i="8"/>
  <c r="K89" i="8"/>
  <c r="AA89" i="8"/>
  <c r="O89" i="8"/>
  <c r="AE89" i="8"/>
  <c r="AM49" i="8"/>
  <c r="F99" i="8"/>
  <c r="J99" i="8"/>
  <c r="N99" i="8"/>
  <c r="R99" i="8"/>
  <c r="V99" i="8"/>
  <c r="Z99" i="8"/>
  <c r="AD99" i="8"/>
  <c r="C99" i="8"/>
  <c r="G99" i="8"/>
  <c r="K99" i="8"/>
  <c r="O99" i="8"/>
  <c r="S99" i="8"/>
  <c r="W99" i="8"/>
  <c r="AA99" i="8"/>
  <c r="AE99" i="8"/>
  <c r="D99" i="8"/>
  <c r="H99" i="8"/>
  <c r="L99" i="8"/>
  <c r="P99" i="8"/>
  <c r="T99" i="8"/>
  <c r="X99" i="8"/>
  <c r="AB99" i="8"/>
  <c r="AF99" i="8"/>
  <c r="E99" i="8"/>
  <c r="I99" i="8"/>
  <c r="M99" i="8"/>
  <c r="Q99" i="8"/>
  <c r="U99" i="8"/>
  <c r="Y99" i="8"/>
  <c r="AC99" i="8"/>
  <c r="AM45" i="8"/>
  <c r="F95" i="8"/>
  <c r="J95" i="8"/>
  <c r="N95" i="8"/>
  <c r="R95" i="8"/>
  <c r="V95" i="8"/>
  <c r="Z95" i="8"/>
  <c r="AD95" i="8"/>
  <c r="D95" i="8"/>
  <c r="I95" i="8"/>
  <c r="O95" i="8"/>
  <c r="T95" i="8"/>
  <c r="Y95" i="8"/>
  <c r="AE95" i="8"/>
  <c r="E95" i="8"/>
  <c r="K95" i="8"/>
  <c r="P95" i="8"/>
  <c r="U95" i="8"/>
  <c r="AA95" i="8"/>
  <c r="AF95" i="8"/>
  <c r="G95" i="8"/>
  <c r="L95" i="8"/>
  <c r="Q95" i="8"/>
  <c r="W95" i="8"/>
  <c r="AB95" i="8"/>
  <c r="C95" i="8"/>
  <c r="H95" i="8"/>
  <c r="M95" i="8"/>
  <c r="S95" i="8"/>
  <c r="X95" i="8"/>
  <c r="AC95" i="8"/>
  <c r="AM41" i="8"/>
  <c r="D91" i="8"/>
  <c r="H91" i="8"/>
  <c r="L91" i="8"/>
  <c r="P91" i="8"/>
  <c r="T91" i="8"/>
  <c r="X91" i="8"/>
  <c r="AB91" i="8"/>
  <c r="AF91" i="8"/>
  <c r="E91" i="8"/>
  <c r="I91" i="8"/>
  <c r="M91" i="8"/>
  <c r="Q91" i="8"/>
  <c r="U91" i="8"/>
  <c r="Y91" i="8"/>
  <c r="AC91" i="8"/>
  <c r="F91" i="8"/>
  <c r="J91" i="8"/>
  <c r="N91" i="8"/>
  <c r="R91" i="8"/>
  <c r="V91" i="8"/>
  <c r="Z91" i="8"/>
  <c r="AD91" i="8"/>
  <c r="G91" i="8"/>
  <c r="W91" i="8"/>
  <c r="K91" i="8"/>
  <c r="AA91" i="8"/>
  <c r="O91" i="8"/>
  <c r="AE91" i="8"/>
  <c r="C91" i="8"/>
  <c r="S91" i="8"/>
  <c r="AM48" i="8"/>
  <c r="D98" i="8"/>
  <c r="H98" i="8"/>
  <c r="L98" i="8"/>
  <c r="P98" i="8"/>
  <c r="T98" i="8"/>
  <c r="X98" i="8"/>
  <c r="AB98" i="8"/>
  <c r="AF98" i="8"/>
  <c r="E98" i="8"/>
  <c r="I98" i="8"/>
  <c r="M98" i="8"/>
  <c r="Q98" i="8"/>
  <c r="U98" i="8"/>
  <c r="Y98" i="8"/>
  <c r="AC98" i="8"/>
  <c r="F98" i="8"/>
  <c r="J98" i="8"/>
  <c r="N98" i="8"/>
  <c r="R98" i="8"/>
  <c r="V98" i="8"/>
  <c r="Z98" i="8"/>
  <c r="AD98" i="8"/>
  <c r="C98" i="8"/>
  <c r="G98" i="8"/>
  <c r="K98" i="8"/>
  <c r="O98" i="8"/>
  <c r="S98" i="8"/>
  <c r="W98" i="8"/>
  <c r="AA98" i="8"/>
  <c r="AE98" i="8"/>
  <c r="AM44" i="8"/>
  <c r="C94" i="8"/>
  <c r="G94" i="8"/>
  <c r="K94" i="8"/>
  <c r="O94" i="8"/>
  <c r="S94" i="8"/>
  <c r="W94" i="8"/>
  <c r="AA94" i="8"/>
  <c r="AE94" i="8"/>
  <c r="D94" i="8"/>
  <c r="H94" i="8"/>
  <c r="L94" i="8"/>
  <c r="P94" i="8"/>
  <c r="T94" i="8"/>
  <c r="X94" i="8"/>
  <c r="AB94" i="8"/>
  <c r="AF94" i="8"/>
  <c r="J94" i="8"/>
  <c r="R94" i="8"/>
  <c r="Z94" i="8"/>
  <c r="E94" i="8"/>
  <c r="M94" i="8"/>
  <c r="U94" i="8"/>
  <c r="AC94" i="8"/>
  <c r="F94" i="8"/>
  <c r="N94" i="8"/>
  <c r="V94" i="8"/>
  <c r="AD94" i="8"/>
  <c r="I94" i="8"/>
  <c r="Q94" i="8"/>
  <c r="Y94" i="8"/>
  <c r="AM40" i="8"/>
  <c r="F90" i="8"/>
  <c r="J90" i="8"/>
  <c r="N90" i="8"/>
  <c r="R90" i="8"/>
  <c r="V90" i="8"/>
  <c r="Z90" i="8"/>
  <c r="AD90" i="8"/>
  <c r="C90" i="8"/>
  <c r="G90" i="8"/>
  <c r="K90" i="8"/>
  <c r="O90" i="8"/>
  <c r="S90" i="8"/>
  <c r="W90" i="8"/>
  <c r="AA90" i="8"/>
  <c r="AE90" i="8"/>
  <c r="D90" i="8"/>
  <c r="H90" i="8"/>
  <c r="L90" i="8"/>
  <c r="P90" i="8"/>
  <c r="T90" i="8"/>
  <c r="X90" i="8"/>
  <c r="AB90" i="8"/>
  <c r="AF90" i="8"/>
  <c r="E90" i="8"/>
  <c r="U90" i="8"/>
  <c r="I90" i="8"/>
  <c r="Y90" i="8"/>
  <c r="M90" i="8"/>
  <c r="AC90" i="8"/>
  <c r="Q90" i="8"/>
  <c r="AM36" i="8"/>
  <c r="D86" i="8"/>
  <c r="H86" i="8"/>
  <c r="L86" i="8"/>
  <c r="P86" i="8"/>
  <c r="T86" i="8"/>
  <c r="X86" i="8"/>
  <c r="AB86" i="8"/>
  <c r="AF86" i="8"/>
  <c r="E86" i="8"/>
  <c r="I86" i="8"/>
  <c r="M86" i="8"/>
  <c r="Q86" i="8"/>
  <c r="U86" i="8"/>
  <c r="Y86" i="8"/>
  <c r="AC86" i="8"/>
  <c r="F86" i="8"/>
  <c r="J86" i="8"/>
  <c r="N86" i="8"/>
  <c r="R86" i="8"/>
  <c r="V86" i="8"/>
  <c r="Z86" i="8"/>
  <c r="AD86" i="8"/>
  <c r="O86" i="8"/>
  <c r="AE86" i="8"/>
  <c r="C86" i="8"/>
  <c r="S86" i="8"/>
  <c r="G86" i="8"/>
  <c r="W86" i="8"/>
  <c r="K86" i="8"/>
  <c r="AA86" i="8"/>
  <c r="AF60" i="11"/>
  <c r="AM47" i="8"/>
  <c r="F97" i="8"/>
  <c r="J97" i="8"/>
  <c r="N97" i="8"/>
  <c r="R97" i="8"/>
  <c r="V97" i="8"/>
  <c r="Z97" i="8"/>
  <c r="AD97" i="8"/>
  <c r="C97" i="8"/>
  <c r="G97" i="8"/>
  <c r="K97" i="8"/>
  <c r="O97" i="8"/>
  <c r="S97" i="8"/>
  <c r="W97" i="8"/>
  <c r="AA97" i="8"/>
  <c r="AE97" i="8"/>
  <c r="D97" i="8"/>
  <c r="H97" i="8"/>
  <c r="L97" i="8"/>
  <c r="P97" i="8"/>
  <c r="T97" i="8"/>
  <c r="X97" i="8"/>
  <c r="AB97" i="8"/>
  <c r="AF97" i="8"/>
  <c r="E97" i="8"/>
  <c r="I97" i="8"/>
  <c r="M97" i="8"/>
  <c r="Q97" i="8"/>
  <c r="U97" i="8"/>
  <c r="Y97" i="8"/>
  <c r="AC97" i="8"/>
  <c r="AF44" i="11"/>
  <c r="AF61" i="11"/>
  <c r="AF57" i="11"/>
  <c r="AF39" i="11"/>
  <c r="AM37" i="8"/>
  <c r="AF50" i="11"/>
  <c r="AF45" i="11"/>
  <c r="AF42" i="11"/>
  <c r="AF38" i="11"/>
  <c r="AF72" i="11"/>
  <c r="AF65" i="11"/>
  <c r="AF63" i="11"/>
  <c r="AF76" i="11"/>
  <c r="AF64" i="11"/>
  <c r="AF75" i="11"/>
  <c r="AF62" i="11"/>
  <c r="AF74" i="11"/>
  <c r="AF70" i="11"/>
  <c r="AF71" i="11"/>
  <c r="AF67" i="11"/>
  <c r="AF68" i="11"/>
  <c r="AF73" i="11"/>
  <c r="AF69" i="11"/>
  <c r="AF24" i="11"/>
  <c r="AF23" i="11"/>
  <c r="AF21" i="11"/>
  <c r="AF16" i="11"/>
  <c r="AF15" i="11"/>
  <c r="AF12" i="11"/>
  <c r="AF11" i="11"/>
  <c r="AF10" i="11"/>
  <c r="AF8" i="11"/>
  <c r="AF7" i="11"/>
  <c r="AM48" i="9"/>
  <c r="AF48" i="11"/>
  <c r="AM32" i="9"/>
  <c r="AF32" i="11"/>
  <c r="AM46" i="9"/>
  <c r="AF83" i="9"/>
  <c r="AM83" i="9" s="1"/>
  <c r="AM36" i="9"/>
  <c r="AF36" i="11"/>
  <c r="AM40" i="9"/>
  <c r="AF40" i="11"/>
  <c r="AM37" i="9"/>
  <c r="AF37" i="11"/>
  <c r="AM49" i="9"/>
  <c r="AF99" i="9"/>
  <c r="AM99" i="9" s="1"/>
  <c r="AF49" i="11"/>
  <c r="AM41" i="9"/>
  <c r="AM91" i="9"/>
  <c r="AF41" i="11"/>
  <c r="AF82" i="9"/>
  <c r="AM82" i="9" s="1"/>
  <c r="AF46" i="11"/>
  <c r="AM33" i="9"/>
  <c r="AF33" i="11"/>
  <c r="AM35" i="9"/>
  <c r="AF35" i="11"/>
  <c r="AM51" i="9"/>
  <c r="AF51" i="11"/>
  <c r="AF101" i="9"/>
  <c r="AM101" i="9" s="1"/>
  <c r="AM43" i="9"/>
  <c r="AF43" i="11"/>
  <c r="AF98" i="9"/>
  <c r="AM98" i="9" s="1"/>
  <c r="AF52" i="8"/>
  <c r="E307" i="8"/>
  <c r="F307" i="8"/>
  <c r="E308" i="8"/>
  <c r="F308" i="8"/>
  <c r="E309" i="8"/>
  <c r="F309" i="8"/>
  <c r="E310" i="8"/>
  <c r="F310" i="8"/>
  <c r="E311" i="8"/>
  <c r="F311" i="8"/>
  <c r="E312" i="8"/>
  <c r="F312" i="8"/>
  <c r="E313" i="8"/>
  <c r="F313" i="8"/>
  <c r="E314" i="8"/>
  <c r="F314" i="8"/>
  <c r="E315" i="8"/>
  <c r="F315" i="8"/>
  <c r="E316" i="8"/>
  <c r="F316" i="8"/>
  <c r="E317" i="8"/>
  <c r="F317" i="8"/>
  <c r="E318" i="8"/>
  <c r="F318" i="8"/>
  <c r="E319" i="8"/>
  <c r="F319" i="8"/>
  <c r="E320" i="8"/>
  <c r="F320" i="8"/>
  <c r="E321" i="8"/>
  <c r="F321" i="8"/>
  <c r="E322" i="8"/>
  <c r="F322" i="8"/>
  <c r="E323" i="8"/>
  <c r="F323" i="8"/>
  <c r="E324" i="8"/>
  <c r="F324" i="8"/>
  <c r="E325" i="8"/>
  <c r="F325" i="8"/>
  <c r="F306" i="8"/>
  <c r="E306" i="8"/>
  <c r="D77" i="9" l="1"/>
  <c r="E77" i="9"/>
  <c r="F77" i="9"/>
  <c r="G77" i="9"/>
  <c r="H77" i="9"/>
  <c r="I77" i="9"/>
  <c r="J77" i="9"/>
  <c r="K77" i="9"/>
  <c r="L77" i="9"/>
  <c r="M77" i="9"/>
  <c r="N77" i="9"/>
  <c r="O77" i="9"/>
  <c r="P77" i="9"/>
  <c r="Q77" i="9"/>
  <c r="R77" i="9"/>
  <c r="S77" i="9"/>
  <c r="T77" i="9"/>
  <c r="U77" i="9"/>
  <c r="V77" i="9"/>
  <c r="W77" i="9"/>
  <c r="X77" i="9"/>
  <c r="Y77" i="9"/>
  <c r="Z77" i="9"/>
  <c r="AA77" i="9"/>
  <c r="AB77" i="9"/>
  <c r="AC77" i="9"/>
  <c r="AD77" i="9"/>
  <c r="AE77" i="9"/>
  <c r="AF77" i="9"/>
  <c r="AG77" i="9"/>
  <c r="AH77" i="9"/>
  <c r="AI77" i="9"/>
  <c r="AJ77" i="9"/>
  <c r="AK77" i="9"/>
  <c r="AL77" i="9"/>
  <c r="AM77" i="9"/>
  <c r="C77" i="9"/>
  <c r="AL52" i="9" l="1"/>
  <c r="AK52" i="9"/>
  <c r="AJ52" i="9"/>
  <c r="AI52" i="9"/>
  <c r="AH52" i="9"/>
  <c r="AG52" i="9"/>
  <c r="AE52" i="9"/>
  <c r="AD52" i="9"/>
  <c r="AC52" i="9"/>
  <c r="AB52" i="9"/>
  <c r="AA52" i="9"/>
  <c r="Z52" i="9"/>
  <c r="Y52" i="9"/>
  <c r="X52" i="9"/>
  <c r="W52" i="9"/>
  <c r="V52" i="9"/>
  <c r="U52" i="9"/>
  <c r="T52" i="9"/>
  <c r="S52" i="9"/>
  <c r="R52" i="9"/>
  <c r="Q52" i="9"/>
  <c r="P52" i="9"/>
  <c r="O52" i="9"/>
  <c r="N52" i="9"/>
  <c r="M52" i="9"/>
  <c r="L52" i="9"/>
  <c r="K52" i="9"/>
  <c r="J52" i="9"/>
  <c r="I52" i="9"/>
  <c r="H52" i="9"/>
  <c r="G52" i="9"/>
  <c r="F52" i="9"/>
  <c r="E52" i="9"/>
  <c r="D52" i="9"/>
  <c r="C52" i="9"/>
  <c r="AL27" i="9"/>
  <c r="AK27" i="9"/>
  <c r="AJ27" i="9"/>
  <c r="AI27" i="9"/>
  <c r="AH27" i="9"/>
  <c r="AG27" i="9"/>
  <c r="AE27" i="9"/>
  <c r="AD27" i="9"/>
  <c r="AC27" i="9"/>
  <c r="AB27" i="9"/>
  <c r="AA27" i="9"/>
  <c r="Z27" i="9"/>
  <c r="Y27" i="9"/>
  <c r="X27" i="9"/>
  <c r="W27" i="9"/>
  <c r="V27" i="9"/>
  <c r="U27" i="9"/>
  <c r="T27" i="9"/>
  <c r="S27" i="9"/>
  <c r="R27" i="9"/>
  <c r="Q27" i="9"/>
  <c r="P27" i="9"/>
  <c r="O27" i="9"/>
  <c r="N27" i="9"/>
  <c r="M27" i="9"/>
  <c r="L27" i="9"/>
  <c r="K27" i="9"/>
  <c r="J27" i="9"/>
  <c r="I27" i="9"/>
  <c r="H27" i="9"/>
  <c r="G27" i="9"/>
  <c r="F27" i="9"/>
  <c r="E27" i="9"/>
  <c r="D27" i="9"/>
  <c r="C27" i="9"/>
  <c r="C27" i="11" s="1"/>
  <c r="AM48" i="11"/>
  <c r="AM33" i="11"/>
  <c r="AM38" i="11"/>
  <c r="AM42" i="11"/>
  <c r="AM45" i="11"/>
  <c r="C83" i="8"/>
  <c r="D83" i="8"/>
  <c r="E83" i="8"/>
  <c r="F83" i="8"/>
  <c r="G83" i="8"/>
  <c r="H83" i="8"/>
  <c r="I83" i="8"/>
  <c r="J83" i="8"/>
  <c r="K83" i="8"/>
  <c r="L83" i="8"/>
  <c r="M83" i="8"/>
  <c r="N83" i="8"/>
  <c r="O83" i="8"/>
  <c r="P83" i="8"/>
  <c r="Q83" i="8"/>
  <c r="R83" i="8"/>
  <c r="S83" i="8"/>
  <c r="T83" i="8"/>
  <c r="U83" i="8"/>
  <c r="V83" i="8"/>
  <c r="W83" i="8"/>
  <c r="X83" i="8"/>
  <c r="Y83" i="8"/>
  <c r="Z83" i="8"/>
  <c r="AA83" i="8"/>
  <c r="AB83" i="8"/>
  <c r="AC83" i="8"/>
  <c r="AD83" i="8"/>
  <c r="AE83" i="8"/>
  <c r="AF83" i="8"/>
  <c r="C84" i="8"/>
  <c r="D84" i="8"/>
  <c r="E84" i="8"/>
  <c r="F84" i="8"/>
  <c r="G84" i="8"/>
  <c r="H84" i="8"/>
  <c r="I84" i="8"/>
  <c r="J84" i="8"/>
  <c r="K84" i="8"/>
  <c r="L84" i="8"/>
  <c r="M84" i="8"/>
  <c r="N84" i="8"/>
  <c r="O84" i="8"/>
  <c r="P84" i="8"/>
  <c r="Q84" i="8"/>
  <c r="R84" i="8"/>
  <c r="S84" i="8"/>
  <c r="T84" i="8"/>
  <c r="U84" i="8"/>
  <c r="V84" i="8"/>
  <c r="W84" i="8"/>
  <c r="X84" i="8"/>
  <c r="Y84" i="8"/>
  <c r="Z84" i="8"/>
  <c r="AA84" i="8"/>
  <c r="AB84" i="8"/>
  <c r="AC84" i="8"/>
  <c r="AD84" i="8"/>
  <c r="AE84" i="8"/>
  <c r="AF84" i="8"/>
  <c r="AM65" i="11"/>
  <c r="AM68" i="11"/>
  <c r="AM69" i="11"/>
  <c r="AM72" i="11"/>
  <c r="AM73" i="11"/>
  <c r="AM58" i="11"/>
  <c r="AM59" i="11"/>
  <c r="AM60" i="11"/>
  <c r="AM61" i="11"/>
  <c r="AM62" i="11"/>
  <c r="AM63" i="11"/>
  <c r="AM64" i="11"/>
  <c r="AM66" i="11"/>
  <c r="AM67" i="11"/>
  <c r="AM70" i="11"/>
  <c r="AM71" i="11"/>
  <c r="AM34" i="11"/>
  <c r="AM35" i="11"/>
  <c r="AM36" i="11"/>
  <c r="AM37" i="11"/>
  <c r="AM39" i="11"/>
  <c r="AM41" i="11"/>
  <c r="AM43" i="11"/>
  <c r="AM47" i="11"/>
  <c r="AM10" i="11"/>
  <c r="AM11" i="11"/>
  <c r="AM15" i="11"/>
  <c r="AM20" i="11"/>
  <c r="AM13" i="11"/>
  <c r="AM14" i="11"/>
  <c r="AM17" i="11"/>
  <c r="AM21" i="11"/>
  <c r="AM44" i="11" l="1"/>
  <c r="AM40" i="11"/>
  <c r="AM46" i="11"/>
  <c r="AM175" i="8" l="1"/>
  <c r="AL175" i="8"/>
  <c r="AK175" i="8"/>
  <c r="AJ175" i="8"/>
  <c r="AI175" i="8"/>
  <c r="AH175" i="8"/>
  <c r="AG175" i="8"/>
  <c r="AF175" i="8"/>
  <c r="AE175" i="8"/>
  <c r="AD175" i="8"/>
  <c r="AC175" i="8"/>
  <c r="AB175" i="8"/>
  <c r="AA175" i="8"/>
  <c r="Z175" i="8"/>
  <c r="Y175" i="8"/>
  <c r="X175" i="8"/>
  <c r="W175" i="8"/>
  <c r="V175" i="8"/>
  <c r="U175" i="8"/>
  <c r="T175" i="8"/>
  <c r="S175" i="8"/>
  <c r="R175" i="8"/>
  <c r="Q175" i="8"/>
  <c r="P175" i="8"/>
  <c r="O175" i="8"/>
  <c r="N175" i="8"/>
  <c r="M175" i="8"/>
  <c r="L175" i="8"/>
  <c r="K175" i="8"/>
  <c r="J175" i="8"/>
  <c r="I175" i="8"/>
  <c r="H175" i="8"/>
  <c r="G175" i="8"/>
  <c r="F175" i="8"/>
  <c r="E175" i="8"/>
  <c r="D175" i="8"/>
  <c r="C175" i="8"/>
  <c r="AL77" i="8"/>
  <c r="AL77" i="11" s="1"/>
  <c r="AK77" i="8"/>
  <c r="AK77" i="11" s="1"/>
  <c r="AJ77" i="8"/>
  <c r="AJ77" i="11" s="1"/>
  <c r="AI77" i="8"/>
  <c r="AI77" i="11" s="1"/>
  <c r="AH77" i="8"/>
  <c r="AH77" i="11" s="1"/>
  <c r="AG77" i="8"/>
  <c r="AE77" i="8"/>
  <c r="AE77" i="11" s="1"/>
  <c r="AD77" i="8"/>
  <c r="AD77" i="11" s="1"/>
  <c r="AC77" i="8"/>
  <c r="AC77" i="11" s="1"/>
  <c r="AB77" i="8"/>
  <c r="AB77" i="11" s="1"/>
  <c r="AA77" i="8"/>
  <c r="AA77" i="11" s="1"/>
  <c r="Z77" i="8"/>
  <c r="Z77" i="11" s="1"/>
  <c r="Y77" i="8"/>
  <c r="Y77" i="11" s="1"/>
  <c r="X77" i="8"/>
  <c r="X77" i="11" s="1"/>
  <c r="W77" i="8"/>
  <c r="W77" i="11" s="1"/>
  <c r="V77" i="8"/>
  <c r="V77" i="11" s="1"/>
  <c r="U77" i="8"/>
  <c r="U77" i="11" s="1"/>
  <c r="T77" i="8"/>
  <c r="T77" i="11" s="1"/>
  <c r="S77" i="8"/>
  <c r="S77" i="11" s="1"/>
  <c r="R77" i="8"/>
  <c r="R77" i="11" s="1"/>
  <c r="Q77" i="8"/>
  <c r="Q77" i="11" s="1"/>
  <c r="P77" i="8"/>
  <c r="P77" i="11" s="1"/>
  <c r="O77" i="8"/>
  <c r="O77" i="11" s="1"/>
  <c r="N77" i="8"/>
  <c r="N77" i="11" s="1"/>
  <c r="M77" i="8"/>
  <c r="M77" i="11" s="1"/>
  <c r="L77" i="8"/>
  <c r="L77" i="11" s="1"/>
  <c r="K77" i="8"/>
  <c r="K77" i="11" s="1"/>
  <c r="J77" i="8"/>
  <c r="J77" i="11" s="1"/>
  <c r="I77" i="8"/>
  <c r="I77" i="11" s="1"/>
  <c r="H77" i="8"/>
  <c r="H77" i="11" s="1"/>
  <c r="G77" i="8"/>
  <c r="G77" i="11" s="1"/>
  <c r="F77" i="8"/>
  <c r="F77" i="11" s="1"/>
  <c r="E77" i="8"/>
  <c r="E77" i="11" s="1"/>
  <c r="D77" i="8"/>
  <c r="D77" i="11" s="1"/>
  <c r="C77" i="8"/>
  <c r="C77" i="11" s="1"/>
  <c r="AM74" i="11"/>
  <c r="AL52" i="8"/>
  <c r="AL52" i="11" s="1"/>
  <c r="AK52" i="8"/>
  <c r="AK52" i="11" s="1"/>
  <c r="AJ52" i="8"/>
  <c r="AJ52" i="11" s="1"/>
  <c r="AI52" i="8"/>
  <c r="AI52" i="11" s="1"/>
  <c r="AH52" i="8"/>
  <c r="AH52" i="11" s="1"/>
  <c r="AG52" i="8"/>
  <c r="AG52" i="11" s="1"/>
  <c r="AE52" i="8"/>
  <c r="AE52" i="11" s="1"/>
  <c r="AD52" i="8"/>
  <c r="AD52" i="11" s="1"/>
  <c r="AC52" i="8"/>
  <c r="AC52" i="11" s="1"/>
  <c r="AB52" i="8"/>
  <c r="AB52" i="11" s="1"/>
  <c r="AA52" i="8"/>
  <c r="AA52" i="11" s="1"/>
  <c r="Z52" i="8"/>
  <c r="Z52" i="11" s="1"/>
  <c r="Y52" i="8"/>
  <c r="Y52" i="11" s="1"/>
  <c r="X52" i="8"/>
  <c r="X52" i="11" s="1"/>
  <c r="W52" i="8"/>
  <c r="W52" i="11" s="1"/>
  <c r="V52" i="8"/>
  <c r="V52" i="11" s="1"/>
  <c r="U52" i="8"/>
  <c r="U52" i="11" s="1"/>
  <c r="T52" i="8"/>
  <c r="T52" i="11" s="1"/>
  <c r="S52" i="8"/>
  <c r="S52" i="11" s="1"/>
  <c r="R52" i="8"/>
  <c r="R52" i="11" s="1"/>
  <c r="Q52" i="8"/>
  <c r="Q52" i="11" s="1"/>
  <c r="P52" i="8"/>
  <c r="P52" i="11" s="1"/>
  <c r="O52" i="8"/>
  <c r="O52" i="11" s="1"/>
  <c r="N52" i="8"/>
  <c r="N52" i="11" s="1"/>
  <c r="M52" i="8"/>
  <c r="M52" i="11" s="1"/>
  <c r="L52" i="8"/>
  <c r="L52" i="11" s="1"/>
  <c r="K52" i="8"/>
  <c r="K52" i="11" s="1"/>
  <c r="J52" i="8"/>
  <c r="J52" i="11" s="1"/>
  <c r="I52" i="8"/>
  <c r="I52" i="11" s="1"/>
  <c r="H52" i="8"/>
  <c r="H52" i="11" s="1"/>
  <c r="G52" i="8"/>
  <c r="G52" i="11" s="1"/>
  <c r="F52" i="8"/>
  <c r="F52" i="11" s="1"/>
  <c r="E52" i="8"/>
  <c r="E52" i="11" s="1"/>
  <c r="D52" i="8"/>
  <c r="D52" i="11" s="1"/>
  <c r="C52" i="11"/>
  <c r="O101" i="8"/>
  <c r="AL27" i="8"/>
  <c r="AL27" i="11" s="1"/>
  <c r="AK27" i="8"/>
  <c r="AK27" i="11" s="1"/>
  <c r="AJ27" i="8"/>
  <c r="AJ27" i="11" s="1"/>
  <c r="AI27" i="8"/>
  <c r="AI27" i="11" s="1"/>
  <c r="AH27" i="8"/>
  <c r="AH27" i="11" s="1"/>
  <c r="AG27" i="8"/>
  <c r="AG27" i="11" s="1"/>
  <c r="AE27" i="8"/>
  <c r="AE27" i="11" s="1"/>
  <c r="AD27" i="8"/>
  <c r="AD27" i="11" s="1"/>
  <c r="AC27" i="8"/>
  <c r="AC27" i="11" s="1"/>
  <c r="AB27" i="8"/>
  <c r="AB27" i="11" s="1"/>
  <c r="AA27" i="8"/>
  <c r="AA27" i="11" s="1"/>
  <c r="Z27" i="8"/>
  <c r="Z27" i="11" s="1"/>
  <c r="Y27" i="8"/>
  <c r="Y27" i="11" s="1"/>
  <c r="X27" i="8"/>
  <c r="X27" i="11" s="1"/>
  <c r="W27" i="8"/>
  <c r="W27" i="11" s="1"/>
  <c r="V27" i="8"/>
  <c r="V27" i="11" s="1"/>
  <c r="U27" i="8"/>
  <c r="U27" i="11" s="1"/>
  <c r="T27" i="8"/>
  <c r="T27" i="11" s="1"/>
  <c r="S27" i="8"/>
  <c r="S27" i="11" s="1"/>
  <c r="R27" i="8"/>
  <c r="R27" i="11" s="1"/>
  <c r="Q27" i="8"/>
  <c r="Q27" i="11" s="1"/>
  <c r="P27" i="8"/>
  <c r="P27" i="11" s="1"/>
  <c r="O27" i="8"/>
  <c r="O27" i="11" s="1"/>
  <c r="N27" i="8"/>
  <c r="N27" i="11" s="1"/>
  <c r="M27" i="8"/>
  <c r="M27" i="11" s="1"/>
  <c r="L27" i="8"/>
  <c r="L27" i="11" s="1"/>
  <c r="K27" i="8"/>
  <c r="K27" i="11" s="1"/>
  <c r="J27" i="8"/>
  <c r="J27" i="11" s="1"/>
  <c r="I27" i="8"/>
  <c r="I27" i="11" s="1"/>
  <c r="H27" i="8"/>
  <c r="H27" i="11" s="1"/>
  <c r="G27" i="8"/>
  <c r="G27" i="11" s="1"/>
  <c r="F27" i="8"/>
  <c r="F27" i="11" s="1"/>
  <c r="E27" i="8"/>
  <c r="E27" i="11" s="1"/>
  <c r="D27" i="8"/>
  <c r="D27" i="11" s="1"/>
  <c r="AF27" i="8" l="1"/>
  <c r="AM7" i="11"/>
  <c r="AM32" i="11"/>
  <c r="E82" i="8"/>
  <c r="I82" i="8"/>
  <c r="M82" i="8"/>
  <c r="Q82" i="8"/>
  <c r="U82" i="8"/>
  <c r="Y82" i="8"/>
  <c r="AC82" i="8"/>
  <c r="F82" i="8"/>
  <c r="J82" i="8"/>
  <c r="N82" i="8"/>
  <c r="R82" i="8"/>
  <c r="V82" i="8"/>
  <c r="Z82" i="8"/>
  <c r="AD82" i="8"/>
  <c r="C82" i="8"/>
  <c r="G82" i="8"/>
  <c r="K82" i="8"/>
  <c r="O82" i="8"/>
  <c r="S82" i="8"/>
  <c r="W82" i="8"/>
  <c r="AA82" i="8"/>
  <c r="AE82" i="8"/>
  <c r="AG77" i="11"/>
  <c r="D82" i="8"/>
  <c r="H82" i="8"/>
  <c r="L82" i="8"/>
  <c r="P82" i="8"/>
  <c r="T82" i="8"/>
  <c r="X82" i="8"/>
  <c r="AB82" i="8"/>
  <c r="AF82" i="8"/>
  <c r="E101" i="8"/>
  <c r="AM76" i="11"/>
  <c r="Y101" i="8"/>
  <c r="Z101" i="8"/>
  <c r="C101" i="8"/>
  <c r="AF77" i="8"/>
  <c r="AF77" i="11" s="1"/>
  <c r="N101" i="8"/>
  <c r="AM23" i="11"/>
  <c r="AM50" i="11"/>
  <c r="AM24" i="11"/>
  <c r="AM26" i="11"/>
  <c r="AF101" i="8"/>
  <c r="AB101" i="8"/>
  <c r="X101" i="8"/>
  <c r="T101" i="8"/>
  <c r="P101" i="8"/>
  <c r="L101" i="8"/>
  <c r="H101" i="8"/>
  <c r="D101" i="8"/>
  <c r="AC101" i="8"/>
  <c r="W101" i="8"/>
  <c r="R101" i="8"/>
  <c r="M101" i="8"/>
  <c r="G101" i="8"/>
  <c r="AA101" i="8"/>
  <c r="V101" i="8"/>
  <c r="Q101" i="8"/>
  <c r="K101" i="8"/>
  <c r="F101" i="8"/>
  <c r="AM75" i="11"/>
  <c r="I101" i="8"/>
  <c r="S101" i="8"/>
  <c r="AD101" i="8"/>
  <c r="AM49" i="11"/>
  <c r="AM51" i="11"/>
  <c r="J101" i="8"/>
  <c r="U101" i="8"/>
  <c r="AE101" i="8"/>
  <c r="AM57" i="11"/>
  <c r="AF52" i="9"/>
  <c r="AF27" i="9"/>
  <c r="AF52" i="11" l="1"/>
  <c r="H99" i="9"/>
  <c r="L99" i="9"/>
  <c r="P99" i="9"/>
  <c r="T99" i="9"/>
  <c r="X99" i="9"/>
  <c r="AB99" i="9"/>
  <c r="C99" i="9"/>
  <c r="E99" i="9"/>
  <c r="I99" i="9"/>
  <c r="M99" i="9"/>
  <c r="Q99" i="9"/>
  <c r="U99" i="9"/>
  <c r="Y99" i="9"/>
  <c r="AC99" i="9"/>
  <c r="F99" i="9"/>
  <c r="J99" i="9"/>
  <c r="N99" i="9"/>
  <c r="R99" i="9"/>
  <c r="V99" i="9"/>
  <c r="Z99" i="9"/>
  <c r="AD99" i="9"/>
  <c r="K99" i="9"/>
  <c r="AA99" i="9"/>
  <c r="D99" i="9"/>
  <c r="AE99" i="9"/>
  <c r="O99" i="9"/>
  <c r="W99" i="9"/>
  <c r="S99" i="9"/>
  <c r="G99" i="9"/>
  <c r="AF27" i="11"/>
  <c r="AM27" i="8"/>
  <c r="AM52" i="8"/>
  <c r="AM77" i="8"/>
  <c r="AM52" i="9"/>
  <c r="AM27" i="9"/>
  <c r="AM27" i="11" l="1"/>
  <c r="AM77" i="11"/>
  <c r="AM52" i="11"/>
</calcChain>
</file>

<file path=xl/sharedStrings.xml><?xml version="1.0" encoding="utf-8"?>
<sst xmlns="http://schemas.openxmlformats.org/spreadsheetml/2006/main" count="2041" uniqueCount="149">
  <si>
    <t>inne</t>
  </si>
  <si>
    <t>MiU</t>
  </si>
  <si>
    <t>IT</t>
  </si>
  <si>
    <t>1.</t>
  </si>
  <si>
    <t>2.</t>
  </si>
  <si>
    <t>3.</t>
  </si>
  <si>
    <t>4.</t>
  </si>
  <si>
    <t>6.</t>
  </si>
  <si>
    <t>7.</t>
  </si>
  <si>
    <t>Europejski Fundusz Leasingowy S.A.</t>
  </si>
  <si>
    <t>8.</t>
  </si>
  <si>
    <t>9.</t>
  </si>
  <si>
    <t>10.</t>
  </si>
  <si>
    <t>11.</t>
  </si>
  <si>
    <t>12.</t>
  </si>
  <si>
    <t>13.</t>
  </si>
  <si>
    <t>14.</t>
  </si>
  <si>
    <t>mLeasing Sp. z o. o.</t>
  </si>
  <si>
    <t>16.</t>
  </si>
  <si>
    <t>17.</t>
  </si>
  <si>
    <t>18.</t>
  </si>
  <si>
    <t>19.</t>
  </si>
  <si>
    <t>PKO Leasing S.A.</t>
  </si>
  <si>
    <t>20.</t>
  </si>
  <si>
    <t>SGB Leasing Sp. z o. o.</t>
  </si>
  <si>
    <t>Siemens Finance Sp. z o. o.</t>
  </si>
  <si>
    <t>Lp.</t>
  </si>
  <si>
    <t>Spółka</t>
  </si>
  <si>
    <t>Osobowe</t>
  </si>
  <si>
    <t>Cięzarowe:</t>
  </si>
  <si>
    <t>o masie do                 3,5t</t>
  </si>
  <si>
    <t>o masie powyżej 3,5t</t>
  </si>
  <si>
    <t>Ciągniki siodłowe</t>
  </si>
  <si>
    <t>Naczepy / przyczepy</t>
  </si>
  <si>
    <t>Autobusy</t>
  </si>
  <si>
    <t>inne pojazdy</t>
  </si>
  <si>
    <t>Sprzęt Budowlany</t>
  </si>
  <si>
    <t>Maszyny Rolnicze</t>
  </si>
  <si>
    <t>Maszyny Poligraf.</t>
  </si>
  <si>
    <t>maszyny do produkcji tworzyw sztucznych</t>
  </si>
  <si>
    <t>maszyny i urządzenia do obróbki metali</t>
  </si>
  <si>
    <t>maszyny dla przemysłu spożywczego</t>
  </si>
  <si>
    <t>Sprzęt Medyczny</t>
  </si>
  <si>
    <t>Sprzęt Gastronom.</t>
  </si>
  <si>
    <t>Wózki Widłowe</t>
  </si>
  <si>
    <t>inne MiU</t>
  </si>
  <si>
    <t xml:space="preserve"> Sprzęt</t>
  </si>
  <si>
    <t>Oprogram.</t>
  </si>
  <si>
    <t>inne IT</t>
  </si>
  <si>
    <t>POZOSTAŁE ŚRODKI TRANSPORTU</t>
  </si>
  <si>
    <t>Powietrzne</t>
  </si>
  <si>
    <t>Wodne</t>
  </si>
  <si>
    <t>Kolejowe</t>
  </si>
  <si>
    <t>Inne ruchomości</t>
  </si>
  <si>
    <t>RUCHOMOŚCI</t>
  </si>
  <si>
    <t>budynki przemysłowe</t>
  </si>
  <si>
    <t>obiekty handlowe i usługowe</t>
  </si>
  <si>
    <t>obiekty biurowe</t>
  </si>
  <si>
    <t>hotele i obiekty rekreacyjne</t>
  </si>
  <si>
    <t>OGÓŁEM</t>
  </si>
  <si>
    <t>15.</t>
  </si>
  <si>
    <t>RAZEM</t>
  </si>
  <si>
    <t>Sprzęt gastronomiczny</t>
  </si>
  <si>
    <t>Wózki widłowe</t>
  </si>
  <si>
    <t>Inne maszyny</t>
  </si>
  <si>
    <t>Komputery i sprzęt biurowy</t>
  </si>
  <si>
    <t>Pozostałe  środki transportu</t>
  </si>
  <si>
    <t>Ruchomości</t>
  </si>
  <si>
    <t>Nieruchomości</t>
  </si>
  <si>
    <t>Ogółem Aktywa</t>
  </si>
  <si>
    <t>PLN</t>
  </si>
  <si>
    <t>EUR</t>
  </si>
  <si>
    <t>CHF</t>
  </si>
  <si>
    <t>USD</t>
  </si>
  <si>
    <t>Łączne aktywa</t>
  </si>
  <si>
    <t>do 100 tys. zł</t>
  </si>
  <si>
    <t>od 100 tys. do 1 mln zł</t>
  </si>
  <si>
    <t>powyżej 1 mln zł</t>
  </si>
  <si>
    <t xml:space="preserve"> </t>
  </si>
  <si>
    <t>Związek Polskiego Leasingu</t>
  </si>
  <si>
    <t xml:space="preserve">NIERUCHOMOŚCI </t>
  </si>
  <si>
    <t>OGÓŁEM RUCHOMOŚCI I NIERUCHOMOŚCI</t>
  </si>
  <si>
    <t>ŚRODKI TRANSPORTU DROGOWEGO</t>
  </si>
  <si>
    <t>Caterpillar Financial Services Poland Sp. z o. o.</t>
  </si>
  <si>
    <t>De Lage Landen  Leasing Polska S.A.</t>
  </si>
  <si>
    <t>Idea Leasing S.A.</t>
  </si>
  <si>
    <t>ING Lease (Polska ) Sp. z   o.  o.</t>
  </si>
  <si>
    <t>Millennium Leasing  Sp. z  o. o.</t>
  </si>
  <si>
    <t>PEAC (POLAND) sp. z o. o.</t>
  </si>
  <si>
    <t>Santander Consumer Multirent Sp. z o. o.</t>
  </si>
  <si>
    <t>Scania Finance Polska Sp. z  o. o.</t>
  </si>
  <si>
    <t>SG Equipment Leasing Polska Sp. z o.o.</t>
  </si>
  <si>
    <t>Santander Leasing S.A.</t>
  </si>
  <si>
    <t>Struktura wartościowa umów (ruchomości)</t>
  </si>
  <si>
    <t>Środki transportu drogowego</t>
  </si>
  <si>
    <t>Maszyny i urzadzenia przemysłowe</t>
  </si>
  <si>
    <t>Sprzęt budowlany</t>
  </si>
  <si>
    <t>Maszyny rolnicze</t>
  </si>
  <si>
    <t>Maszyny poligraficzne</t>
  </si>
  <si>
    <t xml:space="preserve">Maszyny do produkcji tworzyw sztucznych </t>
  </si>
  <si>
    <t>Maszyny obróbki metali</t>
  </si>
  <si>
    <t>Maszyny dla przemysłu spożywczego</t>
  </si>
  <si>
    <t>Sprzęt medyczny</t>
  </si>
  <si>
    <t>Struktura walutowa</t>
  </si>
  <si>
    <t>Śred. Wkład własny [%]</t>
  </si>
  <si>
    <t>Średnia długość umowy (w miesiącach)</t>
  </si>
  <si>
    <t>Grupa środków trwałych</t>
  </si>
  <si>
    <t>Pojazdy</t>
  </si>
  <si>
    <t>sprzęt budowlany</t>
  </si>
  <si>
    <t>maszyny do obróbki metali</t>
  </si>
  <si>
    <t>Pozostałe środki transportu</t>
  </si>
  <si>
    <t>Leasing konsumencki</t>
  </si>
  <si>
    <t>Liczba środków trwałych</t>
  </si>
  <si>
    <t>wartość 
[netto mln PLN]</t>
  </si>
  <si>
    <t>w tym używane</t>
  </si>
  <si>
    <t>struktura walutowa w %</t>
  </si>
  <si>
    <t>średnia wartość umowy</t>
  </si>
  <si>
    <t>śr. parametry umów</t>
  </si>
  <si>
    <t>Razem</t>
  </si>
  <si>
    <t>do 100 tys. zł włącznie</t>
  </si>
  <si>
    <t>od 100 tys. do 1 mln zł włącznie</t>
  </si>
  <si>
    <t>pierwsza wpłata 
w %</t>
  </si>
  <si>
    <t>Leasing do umów car fleet management</t>
  </si>
  <si>
    <t>Leasing operacyjny</t>
  </si>
  <si>
    <t>Leasing finansowy</t>
  </si>
  <si>
    <t>Leasing operacyjny a finansowy</t>
  </si>
  <si>
    <t>Leasing operacyjny
[netto mln PLN]</t>
  </si>
  <si>
    <t>Leasing finansowy
[netto mln PLN]</t>
  </si>
  <si>
    <t>Udział leasingu operacyjnego</t>
  </si>
  <si>
    <t>Udział leasingu finansowego</t>
  </si>
  <si>
    <t>FCA Leasing Sp. z o.o.</t>
  </si>
  <si>
    <t>Impuls-Leasing Polska Sp. z o. o.</t>
  </si>
  <si>
    <t>Pekao Leasing Sp. z o. o.</t>
  </si>
  <si>
    <t>Łączna wartość umów wg. wysokości pojedyńczego kontraktu (w tys. PLN)</t>
  </si>
  <si>
    <t>5.</t>
  </si>
  <si>
    <t>Ilość środków trwałych oddanych w leasing w I kw 2021 r. (sztuki)</t>
  </si>
  <si>
    <t>Wartość sródków trwałych w leasing w I kw 2021 r. (netto tys. PLN)</t>
  </si>
  <si>
    <t>Wartość netto używanych sródków trwałych w I kw 2021 r. (tys. PLN)</t>
  </si>
  <si>
    <t xml:space="preserve">Ilość środków - pożyczki w I kw 2021 r. (sztuki) </t>
  </si>
  <si>
    <t xml:space="preserve">Wartość środków - pożyczki w I kw 2021 r. (netto w tys. PLN) </t>
  </si>
  <si>
    <t xml:space="preserve">Wartość środków netto używanych - pożyczki w I kw 2021 r. (netto w tys. PLN) </t>
  </si>
  <si>
    <t xml:space="preserve">Ilość środków - leasing + pożyczki w I kw 2021 r. ( sztuki ) </t>
  </si>
  <si>
    <t xml:space="preserve">Wartość środków - leasing + pożyczki w I kw 2021 r. (netto w tys. PLN) </t>
  </si>
  <si>
    <t xml:space="preserve">Wartość środków netto używanych - leasing + pożyczki w I kw 2021 r. (netto w tys. PLN) </t>
  </si>
  <si>
    <t>BOS EKO Leasing</t>
  </si>
  <si>
    <t>BPS Leasing S.A</t>
  </si>
  <si>
    <t>długość umowy 
w m-cach</t>
  </si>
  <si>
    <t>Warszawa,2021.10.19</t>
  </si>
  <si>
    <t>Warszawa, 2021.10.19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</si>
</sst>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12" x14ac:knownFonts="1">
    <font>
      <sz val="10"/>
      <name val="Arial"/>
      <charset val="238"/>
    </font>
    <font>
      <sz val="10"/>
      <name val="Arial"/>
      <family val="2"/>
      <charset val="238"/>
    </font>
    <font>
      <sz val="10"/>
      <name val="Arial"/>
      <family val="2"/>
      <charset val="238"/>
    </font>
    <font>
      <sz val="10"/>
      <name val="Arial CE"/>
      <family val="2"/>
      <charset val="238"/>
    </font>
    <font>
      <sz val="10"/>
      <name val="Arial CE"/>
      <charset val="238"/>
    </font>
    <font>
      <sz val="11"/>
      <name val="Arial"/>
      <family val="2"/>
      <charset val="238"/>
    </font>
    <font>
      <b/>
      <sz val="11"/>
      <name val="Arial"/>
      <family val="2"/>
      <charset val="238"/>
    </font>
    <font>
      <u/>
      <sz val="11"/>
      <color theme="10"/>
      <name val="Calibri"/>
      <family val="2"/>
      <charset val="238"/>
      <scheme val="minor"/>
    </font>
    <font>
      <sz val="10"/>
      <color rgb="FF000000"/>
      <name val="Arial"/>
      <family val="2"/>
      <charset val="238"/>
    </font>
    <font>
      <b/>
      <sz val="11"/>
      <color theme="1"/>
      <name val="Arial"/>
      <family val="2"/>
      <charset val="238"/>
    </font>
    <font>
      <i/>
      <sz val="11"/>
      <name val="Arial"/>
      <family val="2"/>
      <charset val="238"/>
    </font>
    <font>
      <b/>
      <i/>
      <sz val="11"/>
      <name val="Arial"/>
      <family val="2"/>
      <charset val="238"/>
    </font>
  </fonts>
  <fills count="4">
    <fill>
      <patternFill patternType="none"/>
    </fill>
    <fill>
      <patternFill patternType="gray125"/>
    </fill>
    <fill>
      <patternFill patternType="solid">
        <fgColor theme="0"/>
        <bgColor indexed="64"/>
      </patternFill>
    </fill>
    <fill>
      <patternFill patternType="solid">
        <fgColor theme="0"/>
        <bgColor indexed="27"/>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n">
        <color indexed="64"/>
      </bottom>
      <diagonal/>
    </border>
    <border>
      <left/>
      <right style="thick">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diagonal/>
    </border>
    <border>
      <left style="thin">
        <color theme="0" tint="-0.499984740745262"/>
      </left>
      <right/>
      <top/>
      <bottom style="thin">
        <color theme="0" tint="-0.499984740745262"/>
      </bottom>
      <diagonal/>
    </border>
  </borders>
  <cellStyleXfs count="11">
    <xf numFmtId="0" fontId="0" fillId="0" borderId="0"/>
    <xf numFmtId="0" fontId="3" fillId="0" borderId="0"/>
    <xf numFmtId="0" fontId="7" fillId="0" borderId="0" applyNumberFormat="0" applyFill="0" applyBorder="0" applyAlignment="0" applyProtection="0"/>
    <xf numFmtId="0" fontId="2" fillId="0" borderId="0"/>
    <xf numFmtId="0" fontId="4" fillId="0" borderId="0"/>
    <xf numFmtId="0" fontId="2" fillId="0" borderId="0"/>
    <xf numFmtId="0" fontId="8" fillId="0" borderId="0"/>
    <xf numFmtId="0" fontId="4" fillId="0" borderId="0"/>
    <xf numFmtId="9" fontId="1" fillId="0" borderId="0" applyFont="0" applyFill="0" applyBorder="0" applyAlignment="0" applyProtection="0"/>
    <xf numFmtId="9" fontId="3" fillId="0" borderId="0" applyFill="0" applyBorder="0" applyAlignment="0" applyProtection="0"/>
    <xf numFmtId="9" fontId="4" fillId="0" borderId="0" applyFont="0" applyFill="0" applyBorder="0" applyAlignment="0" applyProtection="0"/>
  </cellStyleXfs>
  <cellXfs count="103">
    <xf numFmtId="0" fontId="0" fillId="0" borderId="0" xfId="0"/>
    <xf numFmtId="0" fontId="5" fillId="2" borderId="0" xfId="0" applyFont="1" applyFill="1" applyBorder="1" applyAlignment="1"/>
    <xf numFmtId="10" fontId="6" fillId="2" borderId="0" xfId="0" applyNumberFormat="1" applyFont="1" applyFill="1" applyBorder="1"/>
    <xf numFmtId="0" fontId="5" fillId="2" borderId="0" xfId="0" applyFont="1" applyFill="1" applyBorder="1"/>
    <xf numFmtId="0" fontId="5" fillId="2" borderId="1" xfId="7" applyFont="1" applyFill="1" applyBorder="1" applyAlignment="1">
      <alignment horizontal="left"/>
    </xf>
    <xf numFmtId="0" fontId="5" fillId="2" borderId="0" xfId="7" applyFont="1" applyFill="1" applyBorder="1" applyAlignment="1">
      <alignment horizontal="left"/>
    </xf>
    <xf numFmtId="49" fontId="5" fillId="2" borderId="0" xfId="0" applyNumberFormat="1" applyFont="1" applyFill="1" applyBorder="1" applyProtection="1"/>
    <xf numFmtId="165" fontId="5" fillId="2" borderId="1" xfId="0" applyNumberFormat="1" applyFont="1" applyFill="1" applyBorder="1"/>
    <xf numFmtId="9" fontId="5" fillId="2" borderId="1" xfId="8" applyFont="1" applyFill="1" applyBorder="1"/>
    <xf numFmtId="0" fontId="5" fillId="2" borderId="16" xfId="0" applyFont="1" applyFill="1" applyBorder="1"/>
    <xf numFmtId="165" fontId="5" fillId="2" borderId="8" xfId="0" applyNumberFormat="1" applyFont="1" applyFill="1" applyBorder="1"/>
    <xf numFmtId="0" fontId="5" fillId="2" borderId="0" xfId="0" applyFont="1" applyFill="1"/>
    <xf numFmtId="0" fontId="6" fillId="2" borderId="0" xfId="0" applyFont="1" applyFill="1"/>
    <xf numFmtId="0" fontId="9" fillId="2" borderId="0" xfId="0" applyFont="1" applyFill="1"/>
    <xf numFmtId="165" fontId="5" fillId="2" borderId="1" xfId="0" applyNumberFormat="1" applyFont="1" applyFill="1" applyBorder="1" applyAlignment="1">
      <alignment horizontal="center" vertical="center" wrapText="1"/>
    </xf>
    <xf numFmtId="165" fontId="6" fillId="2" borderId="1"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165" fontId="6" fillId="2" borderId="4" xfId="0" applyNumberFormat="1" applyFont="1" applyFill="1" applyBorder="1" applyAlignment="1">
      <alignment horizontal="center" vertical="center" wrapText="1"/>
    </xf>
    <xf numFmtId="165" fontId="6" fillId="2" borderId="5" xfId="0" applyNumberFormat="1" applyFont="1" applyFill="1" applyBorder="1" applyAlignment="1">
      <alignment horizontal="center" vertical="center" wrapText="1"/>
    </xf>
    <xf numFmtId="165" fontId="5" fillId="2" borderId="2" xfId="0" applyNumberFormat="1"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0" xfId="0" applyFont="1" applyFill="1" applyAlignment="1">
      <alignment horizontal="center" vertical="center" wrapText="1"/>
    </xf>
    <xf numFmtId="0" fontId="5" fillId="2" borderId="1" xfId="0" applyNumberFormat="1" applyFont="1" applyFill="1" applyBorder="1"/>
    <xf numFmtId="165" fontId="6" fillId="2" borderId="1" xfId="0" applyNumberFormat="1" applyFont="1" applyFill="1" applyBorder="1"/>
    <xf numFmtId="165" fontId="5" fillId="2" borderId="0" xfId="0" applyNumberFormat="1" applyFont="1" applyFill="1" applyBorder="1"/>
    <xf numFmtId="165" fontId="10" fillId="2" borderId="1" xfId="0" applyNumberFormat="1" applyFont="1" applyFill="1" applyBorder="1"/>
    <xf numFmtId="165" fontId="10" fillId="2" borderId="3" xfId="0" applyNumberFormat="1" applyFont="1" applyFill="1" applyBorder="1"/>
    <xf numFmtId="165" fontId="10" fillId="2" borderId="5" xfId="0" applyNumberFormat="1" applyFont="1" applyFill="1" applyBorder="1"/>
    <xf numFmtId="165" fontId="10" fillId="2" borderId="2" xfId="0" applyNumberFormat="1" applyFont="1" applyFill="1" applyBorder="1"/>
    <xf numFmtId="165" fontId="11" fillId="2" borderId="1" xfId="0" applyNumberFormat="1" applyFont="1" applyFill="1" applyBorder="1"/>
    <xf numFmtId="165" fontId="10" fillId="2" borderId="0" xfId="0" applyNumberFormat="1" applyFont="1" applyFill="1" applyBorder="1"/>
    <xf numFmtId="0" fontId="10" fillId="2" borderId="0" xfId="0" applyFont="1" applyFill="1"/>
    <xf numFmtId="10" fontId="6" fillId="2" borderId="0" xfId="0" applyNumberFormat="1" applyFont="1" applyFill="1" applyBorder="1" applyAlignment="1"/>
    <xf numFmtId="0" fontId="5" fillId="2" borderId="1"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165" fontId="6" fillId="2" borderId="8" xfId="0" applyNumberFormat="1" applyFont="1" applyFill="1" applyBorder="1" applyAlignment="1">
      <alignment horizontal="center" vertical="center" wrapText="1"/>
    </xf>
    <xf numFmtId="0" fontId="5" fillId="2" borderId="2" xfId="0" applyFont="1" applyFill="1" applyBorder="1" applyAlignment="1">
      <alignment horizontal="center" vertical="center" wrapText="1"/>
    </xf>
    <xf numFmtId="3" fontId="5" fillId="2" borderId="8" xfId="0" applyNumberFormat="1" applyFont="1" applyFill="1" applyBorder="1"/>
    <xf numFmtId="3" fontId="6" fillId="2" borderId="1" xfId="0" applyNumberFormat="1" applyFont="1" applyFill="1" applyBorder="1"/>
    <xf numFmtId="3" fontId="5" fillId="2" borderId="0" xfId="0" applyNumberFormat="1" applyFont="1" applyFill="1" applyBorder="1"/>
    <xf numFmtId="0" fontId="10" fillId="2" borderId="1" xfId="0" applyFont="1" applyFill="1" applyBorder="1"/>
    <xf numFmtId="3" fontId="10" fillId="2" borderId="1" xfId="0" applyNumberFormat="1" applyFont="1" applyFill="1" applyBorder="1"/>
    <xf numFmtId="3" fontId="10" fillId="2" borderId="7" xfId="0" applyNumberFormat="1" applyFont="1" applyFill="1" applyBorder="1"/>
    <xf numFmtId="3" fontId="10" fillId="2" borderId="8" xfId="0" applyNumberFormat="1" applyFont="1" applyFill="1" applyBorder="1"/>
    <xf numFmtId="3" fontId="10" fillId="2" borderId="2" xfId="0" applyNumberFormat="1" applyFont="1" applyFill="1" applyBorder="1"/>
    <xf numFmtId="3" fontId="10" fillId="2" borderId="0" xfId="0" applyNumberFormat="1" applyFont="1" applyFill="1" applyBorder="1"/>
    <xf numFmtId="0" fontId="10" fillId="2" borderId="0" xfId="0" applyFont="1" applyFill="1" applyBorder="1"/>
    <xf numFmtId="0" fontId="6" fillId="2" borderId="0" xfId="0" applyFont="1" applyFill="1" applyBorder="1"/>
    <xf numFmtId="0" fontId="5" fillId="2" borderId="0" xfId="0" applyFont="1" applyFill="1" applyAlignment="1">
      <alignment horizontal="center"/>
    </xf>
    <xf numFmtId="9" fontId="5" fillId="2" borderId="1" xfId="0" quotePrefix="1" applyNumberFormat="1" applyFont="1" applyFill="1" applyBorder="1"/>
    <xf numFmtId="9" fontId="5" fillId="2" borderId="1" xfId="0" applyNumberFormat="1" applyFont="1" applyFill="1" applyBorder="1"/>
    <xf numFmtId="165" fontId="5" fillId="2" borderId="15" xfId="0" applyNumberFormat="1" applyFont="1" applyFill="1" applyBorder="1"/>
    <xf numFmtId="9" fontId="5" fillId="2" borderId="16" xfId="0" applyNumberFormat="1" applyFont="1" applyFill="1" applyBorder="1"/>
    <xf numFmtId="9" fontId="5" fillId="2" borderId="14" xfId="0" applyNumberFormat="1" applyFont="1" applyFill="1" applyBorder="1"/>
    <xf numFmtId="9" fontId="5" fillId="2" borderId="0" xfId="0" applyNumberFormat="1" applyFont="1" applyFill="1" applyBorder="1"/>
    <xf numFmtId="165" fontId="5" fillId="2" borderId="16" xfId="0" applyNumberFormat="1" applyFont="1" applyFill="1" applyBorder="1"/>
    <xf numFmtId="164" fontId="5" fillId="2" borderId="1" xfId="8" applyNumberFormat="1" applyFont="1" applyFill="1" applyBorder="1"/>
    <xf numFmtId="165" fontId="6" fillId="2" borderId="6" xfId="0" applyNumberFormat="1" applyFont="1" applyFill="1" applyBorder="1" applyAlignment="1">
      <alignment horizontal="center" vertical="center" wrapText="1"/>
    </xf>
    <xf numFmtId="165" fontId="6" fillId="2" borderId="10" xfId="0" applyNumberFormat="1" applyFont="1" applyFill="1" applyBorder="1" applyAlignment="1">
      <alignment horizontal="center" vertical="center" wrapText="1"/>
    </xf>
    <xf numFmtId="165" fontId="10" fillId="2" borderId="7" xfId="0" applyNumberFormat="1" applyFont="1" applyFill="1" applyBorder="1"/>
    <xf numFmtId="165" fontId="10" fillId="2" borderId="8" xfId="0" applyNumberFormat="1" applyFont="1" applyFill="1" applyBorder="1"/>
    <xf numFmtId="10" fontId="6" fillId="3" borderId="0" xfId="0" applyNumberFormat="1" applyFont="1" applyFill="1" applyBorder="1" applyAlignment="1">
      <alignment vertical="top"/>
    </xf>
    <xf numFmtId="10" fontId="6" fillId="3" borderId="0" xfId="0" applyNumberFormat="1" applyFont="1" applyFill="1" applyBorder="1"/>
    <xf numFmtId="3" fontId="5" fillId="2" borderId="1" xfId="0" applyNumberFormat="1" applyFont="1" applyFill="1" applyBorder="1"/>
    <xf numFmtId="165" fontId="10" fillId="2" borderId="12" xfId="0" applyNumberFormat="1" applyFont="1" applyFill="1" applyBorder="1"/>
    <xf numFmtId="3" fontId="11" fillId="2" borderId="1" xfId="0" applyNumberFormat="1" applyFont="1" applyFill="1" applyBorder="1"/>
    <xf numFmtId="0" fontId="9" fillId="2" borderId="0" xfId="0" applyFont="1" applyFill="1" applyBorder="1"/>
    <xf numFmtId="0" fontId="5" fillId="2" borderId="0" xfId="0" applyFont="1" applyFill="1" applyBorder="1" applyAlignment="1">
      <alignment horizontal="center" vertical="center"/>
    </xf>
    <xf numFmtId="0" fontId="5" fillId="2" borderId="0" xfId="0" applyFont="1" applyFill="1" applyBorder="1" applyAlignment="1">
      <alignment horizontal="center"/>
    </xf>
    <xf numFmtId="49" fontId="5" fillId="2" borderId="0" xfId="0" applyNumberFormat="1" applyFont="1" applyFill="1" applyBorder="1"/>
    <xf numFmtId="0" fontId="5" fillId="2" borderId="6"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5" fillId="2" borderId="11" xfId="0" applyFont="1" applyFill="1" applyBorder="1" applyAlignment="1">
      <alignment horizontal="center" vertical="center" wrapText="1"/>
    </xf>
    <xf numFmtId="165" fontId="6" fillId="2" borderId="7" xfId="0" applyNumberFormat="1"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 xfId="0" quotePrefix="1" applyNumberFormat="1" applyFont="1" applyFill="1" applyBorder="1"/>
    <xf numFmtId="0" fontId="6" fillId="2" borderId="12" xfId="0" applyFont="1" applyFill="1" applyBorder="1" applyAlignment="1">
      <alignment horizontal="center" vertical="center" wrapText="1"/>
    </xf>
    <xf numFmtId="9" fontId="5" fillId="2" borderId="12" xfId="8" applyFont="1" applyFill="1" applyBorder="1"/>
    <xf numFmtId="9" fontId="5" fillId="2" borderId="2" xfId="8" applyFont="1" applyFill="1" applyBorder="1"/>
    <xf numFmtId="3" fontId="5" fillId="2" borderId="2" xfId="0" applyNumberFormat="1" applyFont="1" applyFill="1" applyBorder="1"/>
    <xf numFmtId="9" fontId="5" fillId="2" borderId="8" xfId="8" applyFont="1" applyFill="1" applyBorder="1"/>
    <xf numFmtId="0" fontId="5" fillId="2" borderId="1" xfId="0" applyFont="1" applyFill="1" applyBorder="1" applyAlignment="1">
      <alignment horizontal="center" vertical="center" wrapText="1"/>
    </xf>
    <xf numFmtId="0" fontId="5" fillId="2" borderId="1" xfId="0" applyFont="1" applyFill="1" applyBorder="1" applyAlignment="1">
      <alignment horizontal="center"/>
    </xf>
    <xf numFmtId="0" fontId="5" fillId="2" borderId="1" xfId="0" applyFont="1" applyFill="1" applyBorder="1" applyAlignment="1">
      <alignment horizontal="center" vertical="center"/>
    </xf>
    <xf numFmtId="0" fontId="5" fillId="2" borderId="15" xfId="0" applyFont="1" applyFill="1" applyBorder="1" applyAlignment="1">
      <alignment horizontal="center" vertical="center"/>
    </xf>
    <xf numFmtId="1" fontId="5" fillId="2" borderId="1" xfId="0" applyNumberFormat="1" applyFont="1" applyFill="1" applyBorder="1"/>
    <xf numFmtId="1" fontId="5" fillId="2" borderId="4" xfId="0" applyNumberFormat="1" applyFont="1" applyFill="1" applyBorder="1"/>
    <xf numFmtId="165" fontId="5" fillId="2" borderId="0" xfId="0" applyNumberFormat="1" applyFont="1" applyFill="1" applyBorder="1" applyAlignment="1">
      <alignment horizontal="center" vertical="center" wrapText="1"/>
    </xf>
    <xf numFmtId="9" fontId="5" fillId="2" borderId="1" xfId="8" applyNumberFormat="1" applyFont="1" applyFill="1" applyBorder="1"/>
    <xf numFmtId="0" fontId="5" fillId="2" borderId="12" xfId="0" applyFont="1" applyFill="1" applyBorder="1" applyAlignment="1">
      <alignment horizontal="center" vertical="center" wrapText="1"/>
    </xf>
    <xf numFmtId="0" fontId="5" fillId="2" borderId="1" xfId="0" applyFont="1" applyFill="1" applyBorder="1" applyAlignment="1">
      <alignment horizontal="center"/>
    </xf>
    <xf numFmtId="0" fontId="5" fillId="2" borderId="17"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16" xfId="0" applyFont="1" applyFill="1" applyBorder="1" applyAlignment="1">
      <alignment horizontal="center" vertical="center"/>
    </xf>
  </cellXfs>
  <cellStyles count="11">
    <cellStyle name="%" xfId="1" xr:uid="{00000000-0005-0000-0000-000000000000}"/>
    <cellStyle name="Hiperłącze 2" xfId="2" xr:uid="{00000000-0005-0000-0000-000001000000}"/>
    <cellStyle name="Normal 2" xfId="3" xr:uid="{00000000-0005-0000-0000-000003000000}"/>
    <cellStyle name="Normalny" xfId="0" builtinId="0"/>
    <cellStyle name="Normalny 2" xfId="4" xr:uid="{00000000-0005-0000-0000-000004000000}"/>
    <cellStyle name="Normalny 2 2" xfId="5" xr:uid="{00000000-0005-0000-0000-000005000000}"/>
    <cellStyle name="Normalny 6" xfId="6" xr:uid="{00000000-0005-0000-0000-000006000000}"/>
    <cellStyle name="Normalny_wyniki.3q.2006.zbiorcze" xfId="7" xr:uid="{00000000-0005-0000-0000-000008000000}"/>
    <cellStyle name="Procentowy" xfId="8" builtinId="5"/>
    <cellStyle name="Procentowy 2" xfId="9" xr:uid="{00000000-0005-0000-0000-00000A000000}"/>
    <cellStyle name="Procentowy 3" xfId="10" xr:uid="{00000000-0005-0000-0000-00000B000000}"/>
  </cellStyles>
  <dxfs count="105">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condense val="0"/>
        <extend val="0"/>
        <color indexed="9"/>
      </font>
    </dxf>
    <dxf>
      <font>
        <b val="0"/>
        <i val="0"/>
        <color rgb="FF92D050"/>
      </font>
      <fill>
        <patternFill>
          <bgColor rgb="FF92D050"/>
        </patternFill>
      </fill>
    </dxf>
    <dxf>
      <font>
        <condense val="0"/>
        <extend val="0"/>
        <color indexed="9"/>
      </font>
    </dxf>
    <dxf>
      <font>
        <condense val="0"/>
        <extend val="0"/>
        <color indexed="9"/>
      </font>
    </dxf>
    <dxf>
      <font>
        <condense val="0"/>
        <extend val="0"/>
        <color indexed="9"/>
      </font>
    </dxf>
    <dxf>
      <font>
        <condense val="0"/>
        <extend val="0"/>
        <color indexed="9"/>
      </font>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condense val="0"/>
        <extend val="0"/>
        <color indexed="9"/>
      </font>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condense val="0"/>
        <extend val="0"/>
        <color indexed="9"/>
      </font>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b val="0"/>
        <i val="0"/>
        <color rgb="FF92D050"/>
      </font>
      <fill>
        <patternFill>
          <bgColor rgb="FF92D050"/>
        </patternFill>
      </fill>
    </dxf>
    <dxf>
      <font>
        <condense val="0"/>
        <extend val="0"/>
        <color indexed="9"/>
      </font>
    </dxf>
    <dxf>
      <font>
        <b val="0"/>
        <i val="0"/>
        <color rgb="FF92D050"/>
      </font>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CN327"/>
  <sheetViews>
    <sheetView tabSelected="1" zoomScale="60" zoomScaleNormal="60" workbookViewId="0">
      <selection activeCell="A2" sqref="A2"/>
    </sheetView>
  </sheetViews>
  <sheetFormatPr defaultColWidth="9.140625" defaultRowHeight="14.25" x14ac:dyDescent="0.2"/>
  <cols>
    <col min="1" max="1" width="4.85546875" style="11" customWidth="1"/>
    <col min="2" max="2" width="55.5703125" style="11" bestFit="1" customWidth="1"/>
    <col min="3" max="32" width="15" style="11" customWidth="1"/>
    <col min="33" max="33" width="17.5703125" style="11" bestFit="1" customWidth="1"/>
    <col min="34" max="38" width="15" style="11" customWidth="1"/>
    <col min="39" max="39" width="24.85546875" style="11" bestFit="1" customWidth="1"/>
    <col min="40" max="53" width="22.7109375" style="11" customWidth="1"/>
    <col min="54" max="54" width="18.5703125" style="11" customWidth="1"/>
    <col min="55" max="55" width="19.5703125" style="11" customWidth="1"/>
    <col min="56" max="56" width="17.85546875" style="11" customWidth="1"/>
    <col min="57" max="16384" width="9.140625" style="11"/>
  </cols>
  <sheetData>
    <row r="2" spans="1:42" s="12" customFormat="1" ht="18.75" customHeight="1" x14ac:dyDescent="0.25">
      <c r="A2" s="12" t="s">
        <v>79</v>
      </c>
    </row>
    <row r="4" spans="1:42" ht="15" x14ac:dyDescent="0.25">
      <c r="A4" s="13" t="s">
        <v>135</v>
      </c>
      <c r="C4" s="13"/>
    </row>
    <row r="5" spans="1:42" ht="15" x14ac:dyDescent="0.25">
      <c r="W5" s="12"/>
    </row>
    <row r="6" spans="1:42" s="21" customFormat="1" ht="55.5" customHeight="1" x14ac:dyDescent="0.2">
      <c r="A6" s="14" t="s">
        <v>26</v>
      </c>
      <c r="B6" s="14" t="s">
        <v>27</v>
      </c>
      <c r="C6" s="15" t="s">
        <v>82</v>
      </c>
      <c r="D6" s="14" t="s">
        <v>28</v>
      </c>
      <c r="E6" s="14" t="s">
        <v>29</v>
      </c>
      <c r="F6" s="14" t="s">
        <v>30</v>
      </c>
      <c r="G6" s="14" t="s">
        <v>31</v>
      </c>
      <c r="H6" s="14" t="s">
        <v>32</v>
      </c>
      <c r="I6" s="14" t="s">
        <v>33</v>
      </c>
      <c r="J6" s="14" t="s">
        <v>34</v>
      </c>
      <c r="K6" s="14" t="s">
        <v>35</v>
      </c>
      <c r="L6" s="15" t="s">
        <v>1</v>
      </c>
      <c r="M6" s="14" t="s">
        <v>36</v>
      </c>
      <c r="N6" s="14" t="s">
        <v>37</v>
      </c>
      <c r="O6" s="14" t="s">
        <v>38</v>
      </c>
      <c r="P6" s="14" t="s">
        <v>39</v>
      </c>
      <c r="Q6" s="14" t="s">
        <v>40</v>
      </c>
      <c r="R6" s="14" t="s">
        <v>41</v>
      </c>
      <c r="S6" s="14" t="s">
        <v>42</v>
      </c>
      <c r="T6" s="14" t="s">
        <v>43</v>
      </c>
      <c r="U6" s="14" t="s">
        <v>44</v>
      </c>
      <c r="V6" s="14" t="s">
        <v>45</v>
      </c>
      <c r="W6" s="15" t="s">
        <v>2</v>
      </c>
      <c r="X6" s="14" t="s">
        <v>46</v>
      </c>
      <c r="Y6" s="14" t="s">
        <v>47</v>
      </c>
      <c r="Z6" s="14" t="s">
        <v>48</v>
      </c>
      <c r="AA6" s="15" t="s">
        <v>49</v>
      </c>
      <c r="AB6" s="14" t="s">
        <v>50</v>
      </c>
      <c r="AC6" s="14" t="s">
        <v>51</v>
      </c>
      <c r="AD6" s="14" t="s">
        <v>52</v>
      </c>
      <c r="AE6" s="16" t="s">
        <v>53</v>
      </c>
      <c r="AF6" s="17" t="s">
        <v>54</v>
      </c>
      <c r="AG6" s="18" t="s">
        <v>80</v>
      </c>
      <c r="AH6" s="19" t="s">
        <v>55</v>
      </c>
      <c r="AI6" s="14" t="s">
        <v>56</v>
      </c>
      <c r="AJ6" s="14" t="s">
        <v>57</v>
      </c>
      <c r="AK6" s="14" t="s">
        <v>58</v>
      </c>
      <c r="AL6" s="14" t="s">
        <v>0</v>
      </c>
      <c r="AM6" s="15" t="s">
        <v>81</v>
      </c>
      <c r="AN6" s="20"/>
      <c r="AP6" s="20"/>
    </row>
    <row r="7" spans="1:42" ht="15" x14ac:dyDescent="0.25">
      <c r="A7" s="22" t="s">
        <v>3</v>
      </c>
      <c r="B7" s="4" t="s">
        <v>144</v>
      </c>
      <c r="C7" s="88">
        <v>34</v>
      </c>
      <c r="D7" s="88">
        <v>8</v>
      </c>
      <c r="E7" s="88">
        <v>17</v>
      </c>
      <c r="F7" s="88">
        <v>16</v>
      </c>
      <c r="G7" s="88">
        <v>1</v>
      </c>
      <c r="H7" s="88">
        <v>5</v>
      </c>
      <c r="I7" s="88">
        <v>3</v>
      </c>
      <c r="J7" s="88">
        <v>0</v>
      </c>
      <c r="K7" s="88">
        <v>1</v>
      </c>
      <c r="L7" s="88">
        <v>35</v>
      </c>
      <c r="M7" s="88">
        <v>0</v>
      </c>
      <c r="N7" s="88">
        <v>9</v>
      </c>
      <c r="O7" s="88">
        <v>0</v>
      </c>
      <c r="P7" s="88">
        <v>4</v>
      </c>
      <c r="Q7" s="88">
        <v>1</v>
      </c>
      <c r="R7" s="88">
        <v>1</v>
      </c>
      <c r="S7" s="88">
        <v>0</v>
      </c>
      <c r="T7" s="88">
        <v>0</v>
      </c>
      <c r="U7" s="88">
        <v>2</v>
      </c>
      <c r="V7" s="88">
        <v>18</v>
      </c>
      <c r="W7" s="88">
        <v>0</v>
      </c>
      <c r="X7" s="88">
        <v>0</v>
      </c>
      <c r="Y7" s="88">
        <v>0</v>
      </c>
      <c r="Z7" s="88">
        <v>0</v>
      </c>
      <c r="AA7" s="88">
        <v>208</v>
      </c>
      <c r="AB7" s="88">
        <v>1</v>
      </c>
      <c r="AC7" s="88">
        <v>0</v>
      </c>
      <c r="AD7" s="88">
        <v>207</v>
      </c>
      <c r="AE7" s="88">
        <v>0</v>
      </c>
      <c r="AF7" s="38">
        <f t="shared" ref="AF7:AF26" si="0">C7+L7+W7+AA7+AE7</f>
        <v>277</v>
      </c>
      <c r="AG7" s="38">
        <v>0</v>
      </c>
      <c r="AH7" s="88">
        <v>0</v>
      </c>
      <c r="AI7" s="88">
        <v>0</v>
      </c>
      <c r="AJ7" s="88">
        <v>0</v>
      </c>
      <c r="AK7" s="88">
        <v>0</v>
      </c>
      <c r="AL7" s="88">
        <v>0</v>
      </c>
      <c r="AM7" s="23">
        <f>IFERROR(AF7+AG7,0)</f>
        <v>277</v>
      </c>
      <c r="AN7" s="5"/>
      <c r="AP7" s="24"/>
    </row>
    <row r="8" spans="1:42" ht="15" x14ac:dyDescent="0.25">
      <c r="A8" s="22" t="s">
        <v>4</v>
      </c>
      <c r="B8" s="4" t="s">
        <v>145</v>
      </c>
      <c r="C8" s="88">
        <v>242</v>
      </c>
      <c r="D8" s="88">
        <v>147</v>
      </c>
      <c r="E8" s="88">
        <v>52</v>
      </c>
      <c r="F8" s="88">
        <v>44</v>
      </c>
      <c r="G8" s="88">
        <v>8</v>
      </c>
      <c r="H8" s="88">
        <v>17</v>
      </c>
      <c r="I8" s="88">
        <v>20</v>
      </c>
      <c r="J8" s="88">
        <v>0</v>
      </c>
      <c r="K8" s="88">
        <v>6</v>
      </c>
      <c r="L8" s="88">
        <v>22</v>
      </c>
      <c r="M8" s="88">
        <v>7</v>
      </c>
      <c r="N8" s="88">
        <v>0</v>
      </c>
      <c r="O8" s="88">
        <v>2</v>
      </c>
      <c r="P8" s="88">
        <v>2</v>
      </c>
      <c r="Q8" s="88">
        <v>0</v>
      </c>
      <c r="R8" s="88">
        <v>1</v>
      </c>
      <c r="S8" s="88">
        <v>2</v>
      </c>
      <c r="T8" s="88">
        <v>0</v>
      </c>
      <c r="U8" s="88">
        <v>4</v>
      </c>
      <c r="V8" s="88">
        <v>4</v>
      </c>
      <c r="W8" s="88">
        <v>0</v>
      </c>
      <c r="X8" s="88">
        <v>0</v>
      </c>
      <c r="Y8" s="88">
        <v>0</v>
      </c>
      <c r="Z8" s="88">
        <v>0</v>
      </c>
      <c r="AA8" s="88">
        <v>1</v>
      </c>
      <c r="AB8" s="88">
        <v>0</v>
      </c>
      <c r="AC8" s="88">
        <v>0</v>
      </c>
      <c r="AD8" s="88">
        <v>1</v>
      </c>
      <c r="AE8" s="88">
        <v>9</v>
      </c>
      <c r="AF8" s="38">
        <f t="shared" si="0"/>
        <v>274</v>
      </c>
      <c r="AG8" s="38">
        <v>0</v>
      </c>
      <c r="AH8" s="88">
        <v>0</v>
      </c>
      <c r="AI8" s="88">
        <v>0</v>
      </c>
      <c r="AJ8" s="88">
        <v>0</v>
      </c>
      <c r="AK8" s="88">
        <v>0</v>
      </c>
      <c r="AL8" s="88">
        <v>0</v>
      </c>
      <c r="AM8" s="23">
        <f t="shared" ref="AM8:AM26" si="1">IFERROR(AF8+AG8,0)</f>
        <v>274</v>
      </c>
      <c r="AN8" s="5"/>
      <c r="AP8" s="24"/>
    </row>
    <row r="9" spans="1:42" ht="15" x14ac:dyDescent="0.25">
      <c r="A9" s="22" t="s">
        <v>5</v>
      </c>
      <c r="B9" s="4" t="s">
        <v>83</v>
      </c>
      <c r="C9" s="88">
        <v>0</v>
      </c>
      <c r="D9" s="88">
        <v>0</v>
      </c>
      <c r="E9" s="88">
        <v>0</v>
      </c>
      <c r="F9" s="88">
        <v>0</v>
      </c>
      <c r="G9" s="88">
        <v>0</v>
      </c>
      <c r="H9" s="88">
        <v>0</v>
      </c>
      <c r="I9" s="88">
        <v>0</v>
      </c>
      <c r="J9" s="88">
        <v>0</v>
      </c>
      <c r="K9" s="88">
        <v>0</v>
      </c>
      <c r="L9" s="88">
        <v>208</v>
      </c>
      <c r="M9" s="88">
        <v>208</v>
      </c>
      <c r="N9" s="88">
        <v>0</v>
      </c>
      <c r="O9" s="88">
        <v>0</v>
      </c>
      <c r="P9" s="88">
        <v>0</v>
      </c>
      <c r="Q9" s="88">
        <v>0</v>
      </c>
      <c r="R9" s="88">
        <v>0</v>
      </c>
      <c r="S9" s="88">
        <v>0</v>
      </c>
      <c r="T9" s="88">
        <v>0</v>
      </c>
      <c r="U9" s="88">
        <v>0</v>
      </c>
      <c r="V9" s="88">
        <v>0</v>
      </c>
      <c r="W9" s="88">
        <v>0</v>
      </c>
      <c r="X9" s="88">
        <v>0</v>
      </c>
      <c r="Y9" s="88">
        <v>0</v>
      </c>
      <c r="Z9" s="88">
        <v>0</v>
      </c>
      <c r="AA9" s="88">
        <v>0</v>
      </c>
      <c r="AB9" s="88">
        <v>0</v>
      </c>
      <c r="AC9" s="88">
        <v>0</v>
      </c>
      <c r="AD9" s="88">
        <v>0</v>
      </c>
      <c r="AE9" s="88">
        <v>0</v>
      </c>
      <c r="AF9" s="38">
        <f t="shared" si="0"/>
        <v>208</v>
      </c>
      <c r="AG9" s="38">
        <v>0</v>
      </c>
      <c r="AH9" s="88">
        <v>0</v>
      </c>
      <c r="AI9" s="88">
        <v>0</v>
      </c>
      <c r="AJ9" s="88">
        <v>0</v>
      </c>
      <c r="AK9" s="88">
        <v>0</v>
      </c>
      <c r="AL9" s="88">
        <v>0</v>
      </c>
      <c r="AM9" s="23">
        <f t="shared" si="1"/>
        <v>208</v>
      </c>
      <c r="AN9" s="5"/>
      <c r="AP9" s="24"/>
    </row>
    <row r="10" spans="1:42" ht="15" x14ac:dyDescent="0.25">
      <c r="A10" s="22" t="s">
        <v>6</v>
      </c>
      <c r="B10" s="4" t="s">
        <v>84</v>
      </c>
      <c r="C10" s="88">
        <v>25</v>
      </c>
      <c r="D10" s="88">
        <v>3</v>
      </c>
      <c r="E10" s="88">
        <v>3</v>
      </c>
      <c r="F10" s="88">
        <v>3</v>
      </c>
      <c r="G10" s="88">
        <v>0</v>
      </c>
      <c r="H10" s="88">
        <v>19</v>
      </c>
      <c r="I10" s="88">
        <v>0</v>
      </c>
      <c r="J10" s="88">
        <v>0</v>
      </c>
      <c r="K10" s="88">
        <v>0</v>
      </c>
      <c r="L10" s="88">
        <v>140</v>
      </c>
      <c r="M10" s="88">
        <v>32</v>
      </c>
      <c r="N10" s="88">
        <v>14</v>
      </c>
      <c r="O10" s="88">
        <v>0</v>
      </c>
      <c r="P10" s="88">
        <v>0</v>
      </c>
      <c r="Q10" s="88">
        <v>0</v>
      </c>
      <c r="R10" s="88">
        <v>0</v>
      </c>
      <c r="S10" s="88">
        <v>24</v>
      </c>
      <c r="T10" s="88">
        <v>0</v>
      </c>
      <c r="U10" s="88">
        <v>17</v>
      </c>
      <c r="V10" s="88">
        <v>53</v>
      </c>
      <c r="W10" s="88">
        <v>100</v>
      </c>
      <c r="X10" s="88">
        <v>100</v>
      </c>
      <c r="Y10" s="88">
        <v>0</v>
      </c>
      <c r="Z10" s="88">
        <v>0</v>
      </c>
      <c r="AA10" s="88">
        <v>0</v>
      </c>
      <c r="AB10" s="88">
        <v>0</v>
      </c>
      <c r="AC10" s="88">
        <v>0</v>
      </c>
      <c r="AD10" s="88">
        <v>0</v>
      </c>
      <c r="AE10" s="88">
        <v>0</v>
      </c>
      <c r="AF10" s="38">
        <f t="shared" si="0"/>
        <v>265</v>
      </c>
      <c r="AG10" s="38">
        <v>0</v>
      </c>
      <c r="AH10" s="88">
        <v>0</v>
      </c>
      <c r="AI10" s="88">
        <v>0</v>
      </c>
      <c r="AJ10" s="88">
        <v>0</v>
      </c>
      <c r="AK10" s="88">
        <v>0</v>
      </c>
      <c r="AL10" s="88">
        <v>0</v>
      </c>
      <c r="AM10" s="23">
        <f t="shared" si="1"/>
        <v>265</v>
      </c>
      <c r="AN10" s="5"/>
      <c r="AP10" s="24"/>
    </row>
    <row r="11" spans="1:42" ht="15" x14ac:dyDescent="0.25">
      <c r="A11" s="22" t="s">
        <v>134</v>
      </c>
      <c r="B11" s="4" t="s">
        <v>9</v>
      </c>
      <c r="C11" s="88">
        <v>9288</v>
      </c>
      <c r="D11" s="88">
        <v>4682</v>
      </c>
      <c r="E11" s="88">
        <v>2270</v>
      </c>
      <c r="F11" s="88">
        <v>1775</v>
      </c>
      <c r="G11" s="88">
        <v>495</v>
      </c>
      <c r="H11" s="88">
        <v>1090</v>
      </c>
      <c r="I11" s="88">
        <v>1064</v>
      </c>
      <c r="J11" s="88">
        <v>29</v>
      </c>
      <c r="K11" s="88">
        <v>153</v>
      </c>
      <c r="L11" s="88">
        <v>3825</v>
      </c>
      <c r="M11" s="88">
        <v>1179</v>
      </c>
      <c r="N11" s="88">
        <v>435</v>
      </c>
      <c r="O11" s="88">
        <v>52</v>
      </c>
      <c r="P11" s="88">
        <v>53</v>
      </c>
      <c r="Q11" s="88">
        <v>176</v>
      </c>
      <c r="R11" s="88">
        <v>61</v>
      </c>
      <c r="S11" s="88">
        <v>62</v>
      </c>
      <c r="T11" s="88">
        <v>323</v>
      </c>
      <c r="U11" s="88">
        <v>230</v>
      </c>
      <c r="V11" s="88">
        <v>1254</v>
      </c>
      <c r="W11" s="88">
        <v>466</v>
      </c>
      <c r="X11" s="88">
        <v>242</v>
      </c>
      <c r="Y11" s="88">
        <v>115</v>
      </c>
      <c r="Z11" s="88">
        <v>109</v>
      </c>
      <c r="AA11" s="88">
        <v>30</v>
      </c>
      <c r="AB11" s="88">
        <v>7</v>
      </c>
      <c r="AC11" s="88">
        <v>23</v>
      </c>
      <c r="AD11" s="88">
        <v>0</v>
      </c>
      <c r="AE11" s="88">
        <v>0</v>
      </c>
      <c r="AF11" s="38">
        <f t="shared" si="0"/>
        <v>13609</v>
      </c>
      <c r="AG11" s="38">
        <v>4</v>
      </c>
      <c r="AH11" s="88">
        <v>0</v>
      </c>
      <c r="AI11" s="88">
        <v>0</v>
      </c>
      <c r="AJ11" s="88">
        <v>0</v>
      </c>
      <c r="AK11" s="88">
        <v>0</v>
      </c>
      <c r="AL11" s="88">
        <v>4</v>
      </c>
      <c r="AM11" s="23">
        <f t="shared" si="1"/>
        <v>13613</v>
      </c>
      <c r="AN11" s="5"/>
      <c r="AP11" s="24"/>
    </row>
    <row r="12" spans="1:42" ht="15" x14ac:dyDescent="0.25">
      <c r="A12" s="22" t="s">
        <v>7</v>
      </c>
      <c r="B12" s="4" t="s">
        <v>130</v>
      </c>
      <c r="C12" s="88">
        <v>621</v>
      </c>
      <c r="D12" s="88">
        <v>218</v>
      </c>
      <c r="E12" s="88">
        <v>398</v>
      </c>
      <c r="F12" s="88">
        <v>398</v>
      </c>
      <c r="G12" s="88">
        <v>0</v>
      </c>
      <c r="H12" s="88">
        <v>0</v>
      </c>
      <c r="I12" s="88">
        <v>0</v>
      </c>
      <c r="J12" s="88">
        <v>0</v>
      </c>
      <c r="K12" s="88">
        <v>5</v>
      </c>
      <c r="L12" s="88">
        <v>0</v>
      </c>
      <c r="M12" s="88">
        <v>0</v>
      </c>
      <c r="N12" s="88">
        <v>0</v>
      </c>
      <c r="O12" s="88">
        <v>0</v>
      </c>
      <c r="P12" s="88">
        <v>0</v>
      </c>
      <c r="Q12" s="88">
        <v>0</v>
      </c>
      <c r="R12" s="88">
        <v>0</v>
      </c>
      <c r="S12" s="88">
        <v>0</v>
      </c>
      <c r="T12" s="88">
        <v>0</v>
      </c>
      <c r="U12" s="88">
        <v>0</v>
      </c>
      <c r="V12" s="88">
        <v>0</v>
      </c>
      <c r="W12" s="88">
        <v>0</v>
      </c>
      <c r="X12" s="88">
        <v>0</v>
      </c>
      <c r="Y12" s="88">
        <v>0</v>
      </c>
      <c r="Z12" s="88">
        <v>0</v>
      </c>
      <c r="AA12" s="88">
        <v>0</v>
      </c>
      <c r="AB12" s="88">
        <v>0</v>
      </c>
      <c r="AC12" s="88">
        <v>0</v>
      </c>
      <c r="AD12" s="88">
        <v>0</v>
      </c>
      <c r="AE12" s="88">
        <v>0</v>
      </c>
      <c r="AF12" s="38">
        <f t="shared" si="0"/>
        <v>621</v>
      </c>
      <c r="AG12" s="38">
        <v>0</v>
      </c>
      <c r="AH12" s="88">
        <v>0</v>
      </c>
      <c r="AI12" s="88">
        <v>0</v>
      </c>
      <c r="AJ12" s="88">
        <v>0</v>
      </c>
      <c r="AK12" s="88">
        <v>0</v>
      </c>
      <c r="AL12" s="88">
        <v>0</v>
      </c>
      <c r="AM12" s="23">
        <f t="shared" si="1"/>
        <v>621</v>
      </c>
      <c r="AN12" s="5"/>
      <c r="AP12" s="24"/>
    </row>
    <row r="13" spans="1:42" ht="15" x14ac:dyDescent="0.25">
      <c r="A13" s="22" t="s">
        <v>8</v>
      </c>
      <c r="B13" s="4" t="s">
        <v>85</v>
      </c>
      <c r="C13" s="88">
        <v>4761</v>
      </c>
      <c r="D13" s="88">
        <v>2186</v>
      </c>
      <c r="E13" s="88">
        <v>1135</v>
      </c>
      <c r="F13" s="88">
        <v>887</v>
      </c>
      <c r="G13" s="88">
        <v>248</v>
      </c>
      <c r="H13" s="88">
        <v>727</v>
      </c>
      <c r="I13" s="88">
        <v>600</v>
      </c>
      <c r="J13" s="88">
        <v>22</v>
      </c>
      <c r="K13" s="88">
        <v>91</v>
      </c>
      <c r="L13" s="88">
        <v>1065</v>
      </c>
      <c r="M13" s="88">
        <v>237</v>
      </c>
      <c r="N13" s="88">
        <v>376</v>
      </c>
      <c r="O13" s="88">
        <v>27</v>
      </c>
      <c r="P13" s="88">
        <v>43</v>
      </c>
      <c r="Q13" s="88">
        <v>29</v>
      </c>
      <c r="R13" s="88">
        <v>21</v>
      </c>
      <c r="S13" s="88">
        <v>77</v>
      </c>
      <c r="T13" s="88">
        <v>36</v>
      </c>
      <c r="U13" s="88">
        <v>62</v>
      </c>
      <c r="V13" s="88">
        <v>157</v>
      </c>
      <c r="W13" s="88">
        <v>40</v>
      </c>
      <c r="X13" s="88">
        <v>26</v>
      </c>
      <c r="Y13" s="88">
        <v>0</v>
      </c>
      <c r="Z13" s="88">
        <v>14</v>
      </c>
      <c r="AA13" s="88">
        <v>17</v>
      </c>
      <c r="AB13" s="88">
        <v>4</v>
      </c>
      <c r="AC13" s="88">
        <v>13</v>
      </c>
      <c r="AD13" s="88">
        <v>0</v>
      </c>
      <c r="AE13" s="88">
        <v>237</v>
      </c>
      <c r="AF13" s="38">
        <f t="shared" si="0"/>
        <v>6120</v>
      </c>
      <c r="AG13" s="38">
        <v>0</v>
      </c>
      <c r="AH13" s="88">
        <v>0</v>
      </c>
      <c r="AI13" s="88">
        <v>0</v>
      </c>
      <c r="AJ13" s="88">
        <v>0</v>
      </c>
      <c r="AK13" s="88">
        <v>0</v>
      </c>
      <c r="AL13" s="88">
        <v>0</v>
      </c>
      <c r="AM13" s="23">
        <f t="shared" si="1"/>
        <v>6120</v>
      </c>
      <c r="AN13" s="5"/>
      <c r="AP13" s="24"/>
    </row>
    <row r="14" spans="1:42" ht="15" x14ac:dyDescent="0.25">
      <c r="A14" s="22" t="s">
        <v>10</v>
      </c>
      <c r="B14" s="4" t="s">
        <v>131</v>
      </c>
      <c r="C14" s="88">
        <v>1811</v>
      </c>
      <c r="D14" s="88">
        <v>1106</v>
      </c>
      <c r="E14" s="88">
        <v>361</v>
      </c>
      <c r="F14" s="88">
        <v>307</v>
      </c>
      <c r="G14" s="88">
        <v>54</v>
      </c>
      <c r="H14" s="88">
        <v>139</v>
      </c>
      <c r="I14" s="88">
        <v>176</v>
      </c>
      <c r="J14" s="88">
        <v>5</v>
      </c>
      <c r="K14" s="88">
        <v>24</v>
      </c>
      <c r="L14" s="88">
        <v>333</v>
      </c>
      <c r="M14" s="88">
        <v>41</v>
      </c>
      <c r="N14" s="88">
        <v>32</v>
      </c>
      <c r="O14" s="88">
        <v>11</v>
      </c>
      <c r="P14" s="88">
        <v>6</v>
      </c>
      <c r="Q14" s="88">
        <v>9</v>
      </c>
      <c r="R14" s="88">
        <v>0</v>
      </c>
      <c r="S14" s="88">
        <v>23</v>
      </c>
      <c r="T14" s="88">
        <v>37</v>
      </c>
      <c r="U14" s="88">
        <v>96</v>
      </c>
      <c r="V14" s="88">
        <v>78</v>
      </c>
      <c r="W14" s="88">
        <v>3</v>
      </c>
      <c r="X14" s="88">
        <v>3</v>
      </c>
      <c r="Y14" s="88">
        <v>0</v>
      </c>
      <c r="Z14" s="88">
        <v>0</v>
      </c>
      <c r="AA14" s="88">
        <v>0</v>
      </c>
      <c r="AB14" s="88">
        <v>0</v>
      </c>
      <c r="AC14" s="88">
        <v>0</v>
      </c>
      <c r="AD14" s="88">
        <v>0</v>
      </c>
      <c r="AE14" s="88">
        <v>0</v>
      </c>
      <c r="AF14" s="38">
        <f t="shared" si="0"/>
        <v>2147</v>
      </c>
      <c r="AG14" s="38">
        <v>0</v>
      </c>
      <c r="AH14" s="88">
        <v>0</v>
      </c>
      <c r="AI14" s="88">
        <v>0</v>
      </c>
      <c r="AJ14" s="88">
        <v>0</v>
      </c>
      <c r="AK14" s="88">
        <v>0</v>
      </c>
      <c r="AL14" s="88">
        <v>0</v>
      </c>
      <c r="AM14" s="23">
        <f t="shared" si="1"/>
        <v>2147</v>
      </c>
      <c r="AN14" s="6"/>
      <c r="AP14" s="24"/>
    </row>
    <row r="15" spans="1:42" ht="15" x14ac:dyDescent="0.25">
      <c r="A15" s="22" t="s">
        <v>11</v>
      </c>
      <c r="B15" s="4" t="s">
        <v>86</v>
      </c>
      <c r="C15" s="88">
        <v>6032</v>
      </c>
      <c r="D15" s="88">
        <v>3054</v>
      </c>
      <c r="E15" s="88">
        <v>1696</v>
      </c>
      <c r="F15" s="88">
        <v>1533</v>
      </c>
      <c r="G15" s="88">
        <v>163</v>
      </c>
      <c r="H15" s="88">
        <v>617</v>
      </c>
      <c r="I15" s="88">
        <v>601</v>
      </c>
      <c r="J15" s="88">
        <v>4</v>
      </c>
      <c r="K15" s="88">
        <v>60</v>
      </c>
      <c r="L15" s="88">
        <v>1199</v>
      </c>
      <c r="M15" s="88">
        <v>208</v>
      </c>
      <c r="N15" s="88">
        <v>38</v>
      </c>
      <c r="O15" s="88">
        <v>25</v>
      </c>
      <c r="P15" s="88">
        <v>59</v>
      </c>
      <c r="Q15" s="88">
        <v>167</v>
      </c>
      <c r="R15" s="88">
        <v>85</v>
      </c>
      <c r="S15" s="88">
        <v>58</v>
      </c>
      <c r="T15" s="88">
        <v>14</v>
      </c>
      <c r="U15" s="88">
        <v>202</v>
      </c>
      <c r="V15" s="88">
        <v>343</v>
      </c>
      <c r="W15" s="88">
        <v>72</v>
      </c>
      <c r="X15" s="88">
        <v>72</v>
      </c>
      <c r="Y15" s="88">
        <v>0</v>
      </c>
      <c r="Z15" s="88">
        <v>0</v>
      </c>
      <c r="AA15" s="88">
        <v>10</v>
      </c>
      <c r="AB15" s="88">
        <v>0</v>
      </c>
      <c r="AC15" s="88">
        <v>3</v>
      </c>
      <c r="AD15" s="88">
        <v>7</v>
      </c>
      <c r="AE15" s="88">
        <v>166</v>
      </c>
      <c r="AF15" s="38">
        <f t="shared" si="0"/>
        <v>7479</v>
      </c>
      <c r="AG15" s="38">
        <v>2</v>
      </c>
      <c r="AH15" s="88">
        <v>0</v>
      </c>
      <c r="AI15" s="88">
        <v>0</v>
      </c>
      <c r="AJ15" s="88">
        <v>0</v>
      </c>
      <c r="AK15" s="88">
        <v>0</v>
      </c>
      <c r="AL15" s="88">
        <v>2</v>
      </c>
      <c r="AM15" s="23">
        <f t="shared" si="1"/>
        <v>7481</v>
      </c>
      <c r="AN15" s="6"/>
      <c r="AP15" s="24"/>
    </row>
    <row r="16" spans="1:42" ht="15" x14ac:dyDescent="0.25">
      <c r="A16" s="22" t="s">
        <v>12</v>
      </c>
      <c r="B16" s="4" t="s">
        <v>87</v>
      </c>
      <c r="C16" s="88">
        <v>3256</v>
      </c>
      <c r="D16" s="88">
        <v>1359</v>
      </c>
      <c r="E16" s="88">
        <v>645</v>
      </c>
      <c r="F16" s="88">
        <v>518</v>
      </c>
      <c r="G16" s="88">
        <v>127</v>
      </c>
      <c r="H16" s="88">
        <v>461</v>
      </c>
      <c r="I16" s="88">
        <v>706</v>
      </c>
      <c r="J16" s="88">
        <v>27</v>
      </c>
      <c r="K16" s="88">
        <v>58</v>
      </c>
      <c r="L16" s="88">
        <v>1183</v>
      </c>
      <c r="M16" s="88">
        <v>192</v>
      </c>
      <c r="N16" s="88">
        <v>21</v>
      </c>
      <c r="O16" s="88">
        <v>31</v>
      </c>
      <c r="P16" s="88">
        <v>108</v>
      </c>
      <c r="Q16" s="88">
        <v>0</v>
      </c>
      <c r="R16" s="88">
        <v>65</v>
      </c>
      <c r="S16" s="88">
        <v>63</v>
      </c>
      <c r="T16" s="88">
        <v>0</v>
      </c>
      <c r="U16" s="88">
        <v>269</v>
      </c>
      <c r="V16" s="88">
        <v>434</v>
      </c>
      <c r="W16" s="88">
        <v>32</v>
      </c>
      <c r="X16" s="88">
        <v>0</v>
      </c>
      <c r="Y16" s="88">
        <v>32</v>
      </c>
      <c r="Z16" s="88">
        <v>0</v>
      </c>
      <c r="AA16" s="88">
        <v>5</v>
      </c>
      <c r="AB16" s="88">
        <v>2</v>
      </c>
      <c r="AC16" s="88">
        <v>2</v>
      </c>
      <c r="AD16" s="88">
        <v>1</v>
      </c>
      <c r="AE16" s="88">
        <v>0</v>
      </c>
      <c r="AF16" s="38">
        <f t="shared" si="0"/>
        <v>4476</v>
      </c>
      <c r="AG16" s="38">
        <v>0</v>
      </c>
      <c r="AH16" s="88">
        <v>0</v>
      </c>
      <c r="AI16" s="88">
        <v>0</v>
      </c>
      <c r="AJ16" s="88">
        <v>0</v>
      </c>
      <c r="AK16" s="88">
        <v>0</v>
      </c>
      <c r="AL16" s="88">
        <v>0</v>
      </c>
      <c r="AM16" s="23">
        <f t="shared" si="1"/>
        <v>4476</v>
      </c>
      <c r="AN16" s="5"/>
      <c r="AP16" s="24"/>
    </row>
    <row r="17" spans="1:42" ht="15" x14ac:dyDescent="0.25">
      <c r="A17" s="22" t="s">
        <v>13</v>
      </c>
      <c r="B17" s="4" t="s">
        <v>17</v>
      </c>
      <c r="C17" s="88">
        <v>7146</v>
      </c>
      <c r="D17" s="88">
        <v>5438</v>
      </c>
      <c r="E17" s="88">
        <v>890</v>
      </c>
      <c r="F17" s="88">
        <v>785</v>
      </c>
      <c r="G17" s="88">
        <v>105</v>
      </c>
      <c r="H17" s="88">
        <v>287</v>
      </c>
      <c r="I17" s="88">
        <v>485</v>
      </c>
      <c r="J17" s="88">
        <v>14</v>
      </c>
      <c r="K17" s="88">
        <v>32</v>
      </c>
      <c r="L17" s="88">
        <v>1376</v>
      </c>
      <c r="M17" s="88">
        <v>92</v>
      </c>
      <c r="N17" s="88">
        <v>10</v>
      </c>
      <c r="O17" s="88">
        <v>79</v>
      </c>
      <c r="P17" s="88">
        <v>22</v>
      </c>
      <c r="Q17" s="88">
        <v>81</v>
      </c>
      <c r="R17" s="88">
        <v>15</v>
      </c>
      <c r="S17" s="88">
        <v>92</v>
      </c>
      <c r="T17" s="88">
        <v>128</v>
      </c>
      <c r="U17" s="88">
        <v>197</v>
      </c>
      <c r="V17" s="88">
        <v>660</v>
      </c>
      <c r="W17" s="88">
        <v>524</v>
      </c>
      <c r="X17" s="88">
        <v>524</v>
      </c>
      <c r="Y17" s="88">
        <v>0</v>
      </c>
      <c r="Z17" s="88">
        <v>0</v>
      </c>
      <c r="AA17" s="88">
        <v>31</v>
      </c>
      <c r="AB17" s="88">
        <v>7</v>
      </c>
      <c r="AC17" s="88">
        <v>23</v>
      </c>
      <c r="AD17" s="88">
        <v>1</v>
      </c>
      <c r="AE17" s="88">
        <v>585</v>
      </c>
      <c r="AF17" s="38">
        <f t="shared" si="0"/>
        <v>9662</v>
      </c>
      <c r="AG17" s="38">
        <v>4</v>
      </c>
      <c r="AH17" s="88">
        <v>0</v>
      </c>
      <c r="AI17" s="88">
        <v>4</v>
      </c>
      <c r="AJ17" s="88">
        <v>0</v>
      </c>
      <c r="AK17" s="88">
        <v>0</v>
      </c>
      <c r="AL17" s="88">
        <v>0</v>
      </c>
      <c r="AM17" s="23">
        <f t="shared" si="1"/>
        <v>9666</v>
      </c>
      <c r="AN17" s="5"/>
      <c r="AP17" s="24"/>
    </row>
    <row r="18" spans="1:42" ht="15" x14ac:dyDescent="0.25">
      <c r="A18" s="22" t="s">
        <v>14</v>
      </c>
      <c r="B18" s="4" t="s">
        <v>88</v>
      </c>
      <c r="C18" s="88">
        <v>161</v>
      </c>
      <c r="D18" s="88">
        <v>132</v>
      </c>
      <c r="E18" s="88">
        <v>1</v>
      </c>
      <c r="F18" s="88">
        <v>0</v>
      </c>
      <c r="G18" s="88">
        <v>1</v>
      </c>
      <c r="H18" s="88">
        <v>0</v>
      </c>
      <c r="I18" s="88">
        <v>28</v>
      </c>
      <c r="J18" s="88">
        <v>0</v>
      </c>
      <c r="K18" s="88">
        <v>0</v>
      </c>
      <c r="L18" s="88">
        <v>252</v>
      </c>
      <c r="M18" s="88">
        <v>5</v>
      </c>
      <c r="N18" s="88">
        <v>10</v>
      </c>
      <c r="O18" s="88">
        <v>1</v>
      </c>
      <c r="P18" s="88">
        <v>3</v>
      </c>
      <c r="Q18" s="88">
        <v>8</v>
      </c>
      <c r="R18" s="88">
        <v>7</v>
      </c>
      <c r="S18" s="88">
        <v>7</v>
      </c>
      <c r="T18" s="88">
        <v>0</v>
      </c>
      <c r="U18" s="88">
        <v>15</v>
      </c>
      <c r="V18" s="88">
        <v>196</v>
      </c>
      <c r="W18" s="88">
        <v>16</v>
      </c>
      <c r="X18" s="88">
        <v>16</v>
      </c>
      <c r="Y18" s="88">
        <v>0</v>
      </c>
      <c r="Z18" s="88">
        <v>0</v>
      </c>
      <c r="AA18" s="88">
        <v>0</v>
      </c>
      <c r="AB18" s="88">
        <v>0</v>
      </c>
      <c r="AC18" s="88">
        <v>0</v>
      </c>
      <c r="AD18" s="88">
        <v>0</v>
      </c>
      <c r="AE18" s="88">
        <v>0</v>
      </c>
      <c r="AF18" s="38">
        <f t="shared" si="0"/>
        <v>429</v>
      </c>
      <c r="AG18" s="38">
        <v>0</v>
      </c>
      <c r="AH18" s="88">
        <v>0</v>
      </c>
      <c r="AI18" s="88">
        <v>0</v>
      </c>
      <c r="AJ18" s="88">
        <v>0</v>
      </c>
      <c r="AK18" s="88">
        <v>0</v>
      </c>
      <c r="AL18" s="88">
        <v>0</v>
      </c>
      <c r="AM18" s="23">
        <f t="shared" si="1"/>
        <v>429</v>
      </c>
      <c r="AN18" s="6"/>
      <c r="AP18" s="24"/>
    </row>
    <row r="19" spans="1:42" ht="15" x14ac:dyDescent="0.25">
      <c r="A19" s="22" t="s">
        <v>15</v>
      </c>
      <c r="B19" s="4" t="s">
        <v>132</v>
      </c>
      <c r="C19" s="88">
        <v>3277</v>
      </c>
      <c r="D19" s="88">
        <v>1637</v>
      </c>
      <c r="E19" s="88">
        <v>453</v>
      </c>
      <c r="F19" s="88">
        <v>298</v>
      </c>
      <c r="G19" s="88">
        <v>155</v>
      </c>
      <c r="H19" s="88">
        <v>524</v>
      </c>
      <c r="I19" s="88">
        <v>604</v>
      </c>
      <c r="J19" s="88">
        <v>17</v>
      </c>
      <c r="K19" s="88">
        <v>42</v>
      </c>
      <c r="L19" s="88">
        <v>1020</v>
      </c>
      <c r="M19" s="88">
        <v>130</v>
      </c>
      <c r="N19" s="88">
        <v>22</v>
      </c>
      <c r="O19" s="88">
        <v>17</v>
      </c>
      <c r="P19" s="88">
        <v>43</v>
      </c>
      <c r="Q19" s="88">
        <v>100</v>
      </c>
      <c r="R19" s="88">
        <v>51</v>
      </c>
      <c r="S19" s="88">
        <v>64</v>
      </c>
      <c r="T19" s="88">
        <v>46</v>
      </c>
      <c r="U19" s="88">
        <v>86</v>
      </c>
      <c r="V19" s="88">
        <v>461</v>
      </c>
      <c r="W19" s="88">
        <v>204</v>
      </c>
      <c r="X19" s="88">
        <v>204</v>
      </c>
      <c r="Y19" s="88">
        <v>0</v>
      </c>
      <c r="Z19" s="88">
        <v>0</v>
      </c>
      <c r="AA19" s="88">
        <v>6</v>
      </c>
      <c r="AB19" s="88">
        <v>0</v>
      </c>
      <c r="AC19" s="88">
        <v>6</v>
      </c>
      <c r="AD19" s="88">
        <v>0</v>
      </c>
      <c r="AE19" s="88">
        <v>51</v>
      </c>
      <c r="AF19" s="38">
        <f t="shared" si="0"/>
        <v>4558</v>
      </c>
      <c r="AG19" s="38">
        <v>0</v>
      </c>
      <c r="AH19" s="88">
        <v>0</v>
      </c>
      <c r="AI19" s="88">
        <v>0</v>
      </c>
      <c r="AJ19" s="88">
        <v>0</v>
      </c>
      <c r="AK19" s="88">
        <v>0</v>
      </c>
      <c r="AL19" s="88">
        <v>0</v>
      </c>
      <c r="AM19" s="23">
        <f t="shared" si="1"/>
        <v>4558</v>
      </c>
      <c r="AN19" s="5"/>
      <c r="AP19" s="24"/>
    </row>
    <row r="20" spans="1:42" ht="15" x14ac:dyDescent="0.25">
      <c r="A20" s="22" t="s">
        <v>16</v>
      </c>
      <c r="B20" s="4" t="s">
        <v>22</v>
      </c>
      <c r="C20" s="88">
        <v>14597</v>
      </c>
      <c r="D20" s="88">
        <v>9211</v>
      </c>
      <c r="E20" s="88">
        <v>2460</v>
      </c>
      <c r="F20" s="88">
        <v>2110</v>
      </c>
      <c r="G20" s="88">
        <v>350</v>
      </c>
      <c r="H20" s="88">
        <v>1056</v>
      </c>
      <c r="I20" s="88">
        <v>1668</v>
      </c>
      <c r="J20" s="88">
        <v>45</v>
      </c>
      <c r="K20" s="88">
        <v>157</v>
      </c>
      <c r="L20" s="88">
        <v>4119</v>
      </c>
      <c r="M20" s="88">
        <v>487</v>
      </c>
      <c r="N20" s="88">
        <v>207</v>
      </c>
      <c r="O20" s="88">
        <v>69</v>
      </c>
      <c r="P20" s="88">
        <v>70</v>
      </c>
      <c r="Q20" s="88">
        <v>214</v>
      </c>
      <c r="R20" s="88">
        <v>321</v>
      </c>
      <c r="S20" s="88">
        <v>207</v>
      </c>
      <c r="T20" s="88">
        <v>70</v>
      </c>
      <c r="U20" s="88">
        <v>403</v>
      </c>
      <c r="V20" s="88">
        <v>2071</v>
      </c>
      <c r="W20" s="88">
        <v>2078</v>
      </c>
      <c r="X20" s="88">
        <v>1334</v>
      </c>
      <c r="Y20" s="88">
        <v>5</v>
      </c>
      <c r="Z20" s="88">
        <v>739</v>
      </c>
      <c r="AA20" s="88">
        <v>23</v>
      </c>
      <c r="AB20" s="88">
        <v>9</v>
      </c>
      <c r="AC20" s="88">
        <v>9</v>
      </c>
      <c r="AD20" s="88">
        <v>5</v>
      </c>
      <c r="AE20" s="88">
        <v>0</v>
      </c>
      <c r="AF20" s="38">
        <f t="shared" si="0"/>
        <v>20817</v>
      </c>
      <c r="AG20" s="38">
        <v>0</v>
      </c>
      <c r="AH20" s="88">
        <v>0</v>
      </c>
      <c r="AI20" s="88">
        <v>0</v>
      </c>
      <c r="AJ20" s="88">
        <v>0</v>
      </c>
      <c r="AK20" s="88">
        <v>0</v>
      </c>
      <c r="AL20" s="88">
        <v>0</v>
      </c>
      <c r="AM20" s="23">
        <f t="shared" si="1"/>
        <v>20817</v>
      </c>
      <c r="AN20" s="5"/>
      <c r="AP20" s="24"/>
    </row>
    <row r="21" spans="1:42" ht="15" x14ac:dyDescent="0.25">
      <c r="A21" s="22" t="s">
        <v>60</v>
      </c>
      <c r="B21" s="4" t="s">
        <v>89</v>
      </c>
      <c r="C21" s="88">
        <v>3015</v>
      </c>
      <c r="D21" s="88">
        <v>2476</v>
      </c>
      <c r="E21" s="88">
        <v>395</v>
      </c>
      <c r="F21" s="88">
        <v>395</v>
      </c>
      <c r="G21" s="88">
        <v>0</v>
      </c>
      <c r="H21" s="88">
        <v>0</v>
      </c>
      <c r="I21" s="88">
        <v>0</v>
      </c>
      <c r="J21" s="88">
        <v>0</v>
      </c>
      <c r="K21" s="88">
        <v>144</v>
      </c>
      <c r="L21" s="88">
        <v>0</v>
      </c>
      <c r="M21" s="88">
        <v>0</v>
      </c>
      <c r="N21" s="88">
        <v>0</v>
      </c>
      <c r="O21" s="88">
        <v>0</v>
      </c>
      <c r="P21" s="88">
        <v>0</v>
      </c>
      <c r="Q21" s="88">
        <v>0</v>
      </c>
      <c r="R21" s="88">
        <v>0</v>
      </c>
      <c r="S21" s="88">
        <v>0</v>
      </c>
      <c r="T21" s="88">
        <v>0</v>
      </c>
      <c r="U21" s="88">
        <v>0</v>
      </c>
      <c r="V21" s="88">
        <v>0</v>
      </c>
      <c r="W21" s="88">
        <v>0</v>
      </c>
      <c r="X21" s="88">
        <v>0</v>
      </c>
      <c r="Y21" s="88">
        <v>0</v>
      </c>
      <c r="Z21" s="88">
        <v>0</v>
      </c>
      <c r="AA21" s="88">
        <v>0</v>
      </c>
      <c r="AB21" s="88">
        <v>0</v>
      </c>
      <c r="AC21" s="88">
        <v>0</v>
      </c>
      <c r="AD21" s="88">
        <v>0</v>
      </c>
      <c r="AE21" s="88">
        <v>0</v>
      </c>
      <c r="AF21" s="38">
        <f t="shared" si="0"/>
        <v>3015</v>
      </c>
      <c r="AG21" s="38">
        <v>0</v>
      </c>
      <c r="AH21" s="88">
        <v>0</v>
      </c>
      <c r="AI21" s="88">
        <v>0</v>
      </c>
      <c r="AJ21" s="88">
        <v>0</v>
      </c>
      <c r="AK21" s="88">
        <v>0</v>
      </c>
      <c r="AL21" s="88">
        <v>0</v>
      </c>
      <c r="AM21" s="23">
        <f t="shared" si="1"/>
        <v>3015</v>
      </c>
      <c r="AN21" s="5"/>
      <c r="AP21" s="24"/>
    </row>
    <row r="22" spans="1:42" ht="15" x14ac:dyDescent="0.25">
      <c r="A22" s="22" t="s">
        <v>18</v>
      </c>
      <c r="B22" s="4" t="s">
        <v>92</v>
      </c>
      <c r="C22" s="88">
        <v>5942</v>
      </c>
      <c r="D22" s="88">
        <v>3709</v>
      </c>
      <c r="E22" s="88">
        <v>1178</v>
      </c>
      <c r="F22" s="88">
        <v>983</v>
      </c>
      <c r="G22" s="88">
        <v>195</v>
      </c>
      <c r="H22" s="88">
        <v>389</v>
      </c>
      <c r="I22" s="88">
        <v>542</v>
      </c>
      <c r="J22" s="88">
        <v>10</v>
      </c>
      <c r="K22" s="88">
        <v>114</v>
      </c>
      <c r="L22" s="88">
        <v>2459</v>
      </c>
      <c r="M22" s="88">
        <v>214</v>
      </c>
      <c r="N22" s="88">
        <v>190</v>
      </c>
      <c r="O22" s="88">
        <v>104</v>
      </c>
      <c r="P22" s="88">
        <v>80</v>
      </c>
      <c r="Q22" s="88">
        <v>89</v>
      </c>
      <c r="R22" s="88">
        <v>18</v>
      </c>
      <c r="S22" s="88">
        <v>86</v>
      </c>
      <c r="T22" s="88">
        <v>90</v>
      </c>
      <c r="U22" s="88">
        <v>424</v>
      </c>
      <c r="V22" s="88">
        <v>1164</v>
      </c>
      <c r="W22" s="88">
        <v>555</v>
      </c>
      <c r="X22" s="88">
        <v>555</v>
      </c>
      <c r="Y22" s="88">
        <v>0</v>
      </c>
      <c r="Z22" s="88">
        <v>0</v>
      </c>
      <c r="AA22" s="88">
        <v>23</v>
      </c>
      <c r="AB22" s="88">
        <v>4</v>
      </c>
      <c r="AC22" s="88">
        <v>7</v>
      </c>
      <c r="AD22" s="88">
        <v>12</v>
      </c>
      <c r="AE22" s="88">
        <v>0</v>
      </c>
      <c r="AF22" s="38">
        <f t="shared" si="0"/>
        <v>8979</v>
      </c>
      <c r="AG22" s="38">
        <v>0</v>
      </c>
      <c r="AH22" s="88">
        <v>0</v>
      </c>
      <c r="AI22" s="88">
        <v>0</v>
      </c>
      <c r="AJ22" s="88">
        <v>0</v>
      </c>
      <c r="AK22" s="88">
        <v>0</v>
      </c>
      <c r="AL22" s="88">
        <v>0</v>
      </c>
      <c r="AM22" s="23">
        <f t="shared" si="1"/>
        <v>8979</v>
      </c>
      <c r="AN22" s="5"/>
      <c r="AP22" s="24"/>
    </row>
    <row r="23" spans="1:42" ht="15" x14ac:dyDescent="0.25">
      <c r="A23" s="22" t="s">
        <v>19</v>
      </c>
      <c r="B23" s="4" t="s">
        <v>90</v>
      </c>
      <c r="C23" s="88">
        <v>846</v>
      </c>
      <c r="D23" s="88">
        <v>3</v>
      </c>
      <c r="E23" s="88">
        <v>63</v>
      </c>
      <c r="F23" s="88">
        <v>0</v>
      </c>
      <c r="G23" s="88">
        <v>63</v>
      </c>
      <c r="H23" s="88">
        <v>641</v>
      </c>
      <c r="I23" s="88">
        <v>139</v>
      </c>
      <c r="J23" s="88">
        <v>0</v>
      </c>
      <c r="K23" s="88">
        <v>0</v>
      </c>
      <c r="L23" s="88">
        <v>0</v>
      </c>
      <c r="M23" s="88">
        <v>0</v>
      </c>
      <c r="N23" s="88">
        <v>0</v>
      </c>
      <c r="O23" s="88">
        <v>0</v>
      </c>
      <c r="P23" s="88">
        <v>0</v>
      </c>
      <c r="Q23" s="88">
        <v>0</v>
      </c>
      <c r="R23" s="88">
        <v>0</v>
      </c>
      <c r="S23" s="88">
        <v>0</v>
      </c>
      <c r="T23" s="88">
        <v>0</v>
      </c>
      <c r="U23" s="88">
        <v>0</v>
      </c>
      <c r="V23" s="88">
        <v>0</v>
      </c>
      <c r="W23" s="88">
        <v>0</v>
      </c>
      <c r="X23" s="88">
        <v>0</v>
      </c>
      <c r="Y23" s="88">
        <v>0</v>
      </c>
      <c r="Z23" s="88">
        <v>0</v>
      </c>
      <c r="AA23" s="88">
        <v>0</v>
      </c>
      <c r="AB23" s="88">
        <v>0</v>
      </c>
      <c r="AC23" s="88">
        <v>0</v>
      </c>
      <c r="AD23" s="88">
        <v>0</v>
      </c>
      <c r="AE23" s="88">
        <v>0</v>
      </c>
      <c r="AF23" s="38">
        <f t="shared" si="0"/>
        <v>846</v>
      </c>
      <c r="AG23" s="38">
        <v>0</v>
      </c>
      <c r="AH23" s="88">
        <v>0</v>
      </c>
      <c r="AI23" s="88">
        <v>0</v>
      </c>
      <c r="AJ23" s="88">
        <v>0</v>
      </c>
      <c r="AK23" s="88">
        <v>0</v>
      </c>
      <c r="AL23" s="88">
        <v>0</v>
      </c>
      <c r="AM23" s="23">
        <f t="shared" si="1"/>
        <v>846</v>
      </c>
      <c r="AN23" s="24"/>
      <c r="AP23" s="24"/>
    </row>
    <row r="24" spans="1:42" ht="15" x14ac:dyDescent="0.25">
      <c r="A24" s="22" t="s">
        <v>20</v>
      </c>
      <c r="B24" s="4" t="s">
        <v>91</v>
      </c>
      <c r="C24" s="88">
        <v>310</v>
      </c>
      <c r="D24" s="88">
        <v>21</v>
      </c>
      <c r="E24" s="88">
        <v>46</v>
      </c>
      <c r="F24" s="88">
        <v>21</v>
      </c>
      <c r="G24" s="88">
        <v>25</v>
      </c>
      <c r="H24" s="88">
        <v>72</v>
      </c>
      <c r="I24" s="88">
        <v>165</v>
      </c>
      <c r="J24" s="88">
        <v>4</v>
      </c>
      <c r="K24" s="88">
        <v>2</v>
      </c>
      <c r="L24" s="88">
        <v>413</v>
      </c>
      <c r="M24" s="88">
        <v>161</v>
      </c>
      <c r="N24" s="88">
        <v>43</v>
      </c>
      <c r="O24" s="88">
        <v>3</v>
      </c>
      <c r="P24" s="88">
        <v>6</v>
      </c>
      <c r="Q24" s="88">
        <v>24</v>
      </c>
      <c r="R24" s="88">
        <v>0</v>
      </c>
      <c r="S24" s="88">
        <v>1</v>
      </c>
      <c r="T24" s="88">
        <v>0</v>
      </c>
      <c r="U24" s="88">
        <v>166</v>
      </c>
      <c r="V24" s="88">
        <v>9</v>
      </c>
      <c r="W24" s="88">
        <v>94</v>
      </c>
      <c r="X24" s="88">
        <v>12</v>
      </c>
      <c r="Y24" s="88">
        <v>1</v>
      </c>
      <c r="Z24" s="88">
        <v>81</v>
      </c>
      <c r="AA24" s="88">
        <v>3</v>
      </c>
      <c r="AB24" s="88">
        <v>3</v>
      </c>
      <c r="AC24" s="88">
        <v>0</v>
      </c>
      <c r="AD24" s="88">
        <v>0</v>
      </c>
      <c r="AE24" s="88">
        <v>0</v>
      </c>
      <c r="AF24" s="38">
        <f t="shared" si="0"/>
        <v>820</v>
      </c>
      <c r="AG24" s="38">
        <v>0</v>
      </c>
      <c r="AH24" s="88">
        <v>0</v>
      </c>
      <c r="AI24" s="88">
        <v>0</v>
      </c>
      <c r="AJ24" s="88">
        <v>0</v>
      </c>
      <c r="AK24" s="88">
        <v>0</v>
      </c>
      <c r="AL24" s="88">
        <v>0</v>
      </c>
      <c r="AM24" s="23">
        <f t="shared" si="1"/>
        <v>820</v>
      </c>
      <c r="AN24" s="24"/>
      <c r="AP24" s="24"/>
    </row>
    <row r="25" spans="1:42" ht="15" x14ac:dyDescent="0.25">
      <c r="A25" s="22" t="s">
        <v>21</v>
      </c>
      <c r="B25" s="4" t="s">
        <v>24</v>
      </c>
      <c r="C25" s="88">
        <v>73</v>
      </c>
      <c r="D25" s="88">
        <v>38</v>
      </c>
      <c r="E25" s="88">
        <v>28</v>
      </c>
      <c r="F25" s="88">
        <v>22</v>
      </c>
      <c r="G25" s="88">
        <v>6</v>
      </c>
      <c r="H25" s="88">
        <v>1</v>
      </c>
      <c r="I25" s="88">
        <v>3</v>
      </c>
      <c r="J25" s="88">
        <v>2</v>
      </c>
      <c r="K25" s="88">
        <v>1</v>
      </c>
      <c r="L25" s="88">
        <v>34</v>
      </c>
      <c r="M25" s="88">
        <v>8</v>
      </c>
      <c r="N25" s="88">
        <v>6</v>
      </c>
      <c r="O25" s="88">
        <v>1</v>
      </c>
      <c r="P25" s="88">
        <v>4</v>
      </c>
      <c r="Q25" s="88">
        <v>0</v>
      </c>
      <c r="R25" s="88">
        <v>1</v>
      </c>
      <c r="S25" s="88">
        <v>0</v>
      </c>
      <c r="T25" s="88">
        <v>0</v>
      </c>
      <c r="U25" s="88">
        <v>2</v>
      </c>
      <c r="V25" s="88">
        <v>12</v>
      </c>
      <c r="W25" s="88">
        <v>1</v>
      </c>
      <c r="X25" s="88">
        <v>1</v>
      </c>
      <c r="Y25" s="88">
        <v>0</v>
      </c>
      <c r="Z25" s="88">
        <v>0</v>
      </c>
      <c r="AA25" s="88">
        <v>0</v>
      </c>
      <c r="AB25" s="88">
        <v>0</v>
      </c>
      <c r="AC25" s="88">
        <v>0</v>
      </c>
      <c r="AD25" s="88">
        <v>0</v>
      </c>
      <c r="AE25" s="88">
        <v>0</v>
      </c>
      <c r="AF25" s="38">
        <f t="shared" si="0"/>
        <v>108</v>
      </c>
      <c r="AG25" s="38">
        <v>2</v>
      </c>
      <c r="AH25" s="88">
        <v>0</v>
      </c>
      <c r="AI25" s="88">
        <v>0</v>
      </c>
      <c r="AJ25" s="88">
        <v>0</v>
      </c>
      <c r="AK25" s="88">
        <v>0</v>
      </c>
      <c r="AL25" s="88">
        <v>2</v>
      </c>
      <c r="AM25" s="23">
        <f t="shared" si="1"/>
        <v>110</v>
      </c>
      <c r="AN25" s="24"/>
      <c r="AP25" s="24"/>
    </row>
    <row r="26" spans="1:42" ht="15" x14ac:dyDescent="0.25">
      <c r="A26" s="22" t="s">
        <v>23</v>
      </c>
      <c r="B26" s="4" t="s">
        <v>25</v>
      </c>
      <c r="C26" s="88">
        <v>7</v>
      </c>
      <c r="D26" s="88">
        <v>1</v>
      </c>
      <c r="E26" s="88">
        <v>0</v>
      </c>
      <c r="F26" s="88">
        <v>0</v>
      </c>
      <c r="G26" s="88">
        <v>0</v>
      </c>
      <c r="H26" s="88">
        <v>5</v>
      </c>
      <c r="I26" s="88">
        <v>1</v>
      </c>
      <c r="J26" s="88">
        <v>0</v>
      </c>
      <c r="K26" s="88">
        <v>0</v>
      </c>
      <c r="L26" s="88">
        <v>622</v>
      </c>
      <c r="M26" s="88">
        <v>13</v>
      </c>
      <c r="N26" s="88">
        <v>12</v>
      </c>
      <c r="O26" s="88">
        <v>14</v>
      </c>
      <c r="P26" s="88">
        <v>6</v>
      </c>
      <c r="Q26" s="88">
        <v>28</v>
      </c>
      <c r="R26" s="88">
        <v>0</v>
      </c>
      <c r="S26" s="88">
        <v>451</v>
      </c>
      <c r="T26" s="88">
        <v>0</v>
      </c>
      <c r="U26" s="88">
        <v>2</v>
      </c>
      <c r="V26" s="88">
        <v>96</v>
      </c>
      <c r="W26" s="88">
        <v>1017</v>
      </c>
      <c r="X26" s="88">
        <v>992</v>
      </c>
      <c r="Y26" s="88">
        <v>25</v>
      </c>
      <c r="Z26" s="88">
        <v>0</v>
      </c>
      <c r="AA26" s="88">
        <v>0</v>
      </c>
      <c r="AB26" s="88">
        <v>0</v>
      </c>
      <c r="AC26" s="88">
        <v>0</v>
      </c>
      <c r="AD26" s="88">
        <v>0</v>
      </c>
      <c r="AE26" s="88">
        <v>0</v>
      </c>
      <c r="AF26" s="38">
        <f t="shared" si="0"/>
        <v>1646</v>
      </c>
      <c r="AG26" s="38">
        <v>0</v>
      </c>
      <c r="AH26" s="88">
        <v>0</v>
      </c>
      <c r="AI26" s="88">
        <v>0</v>
      </c>
      <c r="AJ26" s="88">
        <v>0</v>
      </c>
      <c r="AK26" s="88">
        <v>0</v>
      </c>
      <c r="AL26" s="88">
        <v>0</v>
      </c>
      <c r="AM26" s="23">
        <f t="shared" si="1"/>
        <v>1646</v>
      </c>
      <c r="AN26" s="24"/>
      <c r="AP26" s="24"/>
    </row>
    <row r="27" spans="1:42" s="31" customFormat="1" x14ac:dyDescent="0.2">
      <c r="A27" s="25"/>
      <c r="B27" s="25" t="s">
        <v>61</v>
      </c>
      <c r="C27" s="25">
        <f t="shared" ref="C27:AE27" si="2">SUM(C7:C26)</f>
        <v>61444</v>
      </c>
      <c r="D27" s="25">
        <f t="shared" si="2"/>
        <v>35429</v>
      </c>
      <c r="E27" s="25">
        <f t="shared" si="2"/>
        <v>12091</v>
      </c>
      <c r="F27" s="25">
        <f t="shared" si="2"/>
        <v>10095</v>
      </c>
      <c r="G27" s="25">
        <f t="shared" si="2"/>
        <v>1996</v>
      </c>
      <c r="H27" s="25">
        <f t="shared" si="2"/>
        <v>6050</v>
      </c>
      <c r="I27" s="25">
        <f t="shared" si="2"/>
        <v>6805</v>
      </c>
      <c r="J27" s="25">
        <f t="shared" si="2"/>
        <v>179</v>
      </c>
      <c r="K27" s="25">
        <f t="shared" si="2"/>
        <v>890</v>
      </c>
      <c r="L27" s="25">
        <f t="shared" si="2"/>
        <v>18305</v>
      </c>
      <c r="M27" s="25">
        <f t="shared" si="2"/>
        <v>3214</v>
      </c>
      <c r="N27" s="25">
        <f t="shared" si="2"/>
        <v>1425</v>
      </c>
      <c r="O27" s="25">
        <f t="shared" si="2"/>
        <v>436</v>
      </c>
      <c r="P27" s="25">
        <f t="shared" si="2"/>
        <v>509</v>
      </c>
      <c r="Q27" s="25">
        <f t="shared" si="2"/>
        <v>926</v>
      </c>
      <c r="R27" s="25">
        <f t="shared" si="2"/>
        <v>647</v>
      </c>
      <c r="S27" s="25">
        <f t="shared" si="2"/>
        <v>1217</v>
      </c>
      <c r="T27" s="25">
        <f t="shared" si="2"/>
        <v>744</v>
      </c>
      <c r="U27" s="25">
        <f t="shared" si="2"/>
        <v>2177</v>
      </c>
      <c r="V27" s="25">
        <f t="shared" si="2"/>
        <v>7010</v>
      </c>
      <c r="W27" s="25">
        <f t="shared" si="2"/>
        <v>5202</v>
      </c>
      <c r="X27" s="25">
        <f t="shared" si="2"/>
        <v>4081</v>
      </c>
      <c r="Y27" s="25">
        <f t="shared" si="2"/>
        <v>178</v>
      </c>
      <c r="Z27" s="25">
        <f t="shared" si="2"/>
        <v>943</v>
      </c>
      <c r="AA27" s="25">
        <f t="shared" si="2"/>
        <v>357</v>
      </c>
      <c r="AB27" s="25">
        <f t="shared" si="2"/>
        <v>37</v>
      </c>
      <c r="AC27" s="25">
        <f t="shared" si="2"/>
        <v>86</v>
      </c>
      <c r="AD27" s="25">
        <f t="shared" si="2"/>
        <v>234</v>
      </c>
      <c r="AE27" s="26">
        <f t="shared" si="2"/>
        <v>1048</v>
      </c>
      <c r="AF27" s="89">
        <f t="shared" ref="AF27" si="3">C27+L27+W27+AA27+AE27</f>
        <v>86356</v>
      </c>
      <c r="AG27" s="27">
        <f t="shared" ref="AG27:AL27" si="4">SUM(AG7:AG26)</f>
        <v>12</v>
      </c>
      <c r="AH27" s="28">
        <f t="shared" si="4"/>
        <v>0</v>
      </c>
      <c r="AI27" s="25">
        <f t="shared" si="4"/>
        <v>4</v>
      </c>
      <c r="AJ27" s="25">
        <f t="shared" si="4"/>
        <v>0</v>
      </c>
      <c r="AK27" s="25">
        <f t="shared" si="4"/>
        <v>0</v>
      </c>
      <c r="AL27" s="25">
        <f t="shared" si="4"/>
        <v>8</v>
      </c>
      <c r="AM27" s="29">
        <f t="shared" ref="AM27" si="5">AF27+AG27</f>
        <v>86368</v>
      </c>
      <c r="AN27" s="30"/>
      <c r="AP27" s="30"/>
    </row>
    <row r="28" spans="1:42" s="2" customFormat="1" ht="24" customHeight="1" x14ac:dyDescent="0.25">
      <c r="A28" s="32"/>
      <c r="B28" s="1"/>
    </row>
    <row r="29" spans="1:42" ht="15" x14ac:dyDescent="0.25">
      <c r="A29" s="13" t="s">
        <v>136</v>
      </c>
      <c r="C29" s="13"/>
    </row>
    <row r="31" spans="1:42" s="21" customFormat="1" ht="75" x14ac:dyDescent="0.2">
      <c r="A31" s="84" t="s">
        <v>26</v>
      </c>
      <c r="B31" s="84" t="s">
        <v>27</v>
      </c>
      <c r="C31" s="15" t="s">
        <v>82</v>
      </c>
      <c r="D31" s="84" t="s">
        <v>28</v>
      </c>
      <c r="E31" s="84" t="s">
        <v>29</v>
      </c>
      <c r="F31" s="84" t="s">
        <v>30</v>
      </c>
      <c r="G31" s="84" t="s">
        <v>31</v>
      </c>
      <c r="H31" s="84" t="s">
        <v>32</v>
      </c>
      <c r="I31" s="84" t="s">
        <v>33</v>
      </c>
      <c r="J31" s="84" t="s">
        <v>34</v>
      </c>
      <c r="K31" s="84" t="s">
        <v>35</v>
      </c>
      <c r="L31" s="16" t="s">
        <v>1</v>
      </c>
      <c r="M31" s="84" t="s">
        <v>36</v>
      </c>
      <c r="N31" s="84" t="s">
        <v>37</v>
      </c>
      <c r="O31" s="84" t="s">
        <v>38</v>
      </c>
      <c r="P31" s="84" t="s">
        <v>39</v>
      </c>
      <c r="Q31" s="84" t="s">
        <v>40</v>
      </c>
      <c r="R31" s="84" t="s">
        <v>41</v>
      </c>
      <c r="S31" s="84" t="s">
        <v>42</v>
      </c>
      <c r="T31" s="84" t="s">
        <v>43</v>
      </c>
      <c r="U31" s="84" t="s">
        <v>44</v>
      </c>
      <c r="V31" s="84" t="s">
        <v>45</v>
      </c>
      <c r="W31" s="16" t="s">
        <v>2</v>
      </c>
      <c r="X31" s="84" t="s">
        <v>46</v>
      </c>
      <c r="Y31" s="84" t="s">
        <v>47</v>
      </c>
      <c r="Z31" s="84" t="s">
        <v>48</v>
      </c>
      <c r="AA31" s="16" t="s">
        <v>49</v>
      </c>
      <c r="AB31" s="84" t="s">
        <v>50</v>
      </c>
      <c r="AC31" s="84" t="s">
        <v>51</v>
      </c>
      <c r="AD31" s="84" t="s">
        <v>52</v>
      </c>
      <c r="AE31" s="34" t="s">
        <v>53</v>
      </c>
      <c r="AF31" s="35" t="s">
        <v>54</v>
      </c>
      <c r="AG31" s="36" t="s">
        <v>80</v>
      </c>
      <c r="AH31" s="37" t="s">
        <v>55</v>
      </c>
      <c r="AI31" s="84" t="s">
        <v>56</v>
      </c>
      <c r="AJ31" s="84" t="s">
        <v>57</v>
      </c>
      <c r="AK31" s="84" t="s">
        <v>58</v>
      </c>
      <c r="AL31" s="84" t="s">
        <v>0</v>
      </c>
      <c r="AM31" s="15" t="s">
        <v>81</v>
      </c>
    </row>
    <row r="32" spans="1:42" ht="15" x14ac:dyDescent="0.25">
      <c r="A32" s="22" t="s">
        <v>3</v>
      </c>
      <c r="B32" s="4" t="s">
        <v>144</v>
      </c>
      <c r="C32" s="88">
        <v>4823</v>
      </c>
      <c r="D32" s="88">
        <v>1670</v>
      </c>
      <c r="E32" s="88">
        <v>1190</v>
      </c>
      <c r="F32" s="88">
        <v>1070</v>
      </c>
      <c r="G32" s="88">
        <v>120</v>
      </c>
      <c r="H32" s="88">
        <v>1413</v>
      </c>
      <c r="I32" s="88">
        <v>150</v>
      </c>
      <c r="J32" s="88">
        <v>0</v>
      </c>
      <c r="K32" s="88">
        <v>400</v>
      </c>
      <c r="L32" s="88">
        <v>8060</v>
      </c>
      <c r="M32" s="88">
        <v>0</v>
      </c>
      <c r="N32" s="88">
        <v>1140</v>
      </c>
      <c r="O32" s="88">
        <v>0</v>
      </c>
      <c r="P32" s="88">
        <v>360</v>
      </c>
      <c r="Q32" s="88">
        <v>2690</v>
      </c>
      <c r="R32" s="88">
        <v>140</v>
      </c>
      <c r="S32" s="88">
        <v>0</v>
      </c>
      <c r="T32" s="88">
        <v>0</v>
      </c>
      <c r="U32" s="88">
        <v>250</v>
      </c>
      <c r="V32" s="88">
        <v>3480</v>
      </c>
      <c r="W32" s="88">
        <v>0</v>
      </c>
      <c r="X32" s="88">
        <v>0</v>
      </c>
      <c r="Y32" s="88">
        <v>0</v>
      </c>
      <c r="Z32" s="88">
        <v>0</v>
      </c>
      <c r="AA32" s="88">
        <v>43824</v>
      </c>
      <c r="AB32" s="88">
        <v>19800</v>
      </c>
      <c r="AC32" s="88">
        <v>0</v>
      </c>
      <c r="AD32" s="88">
        <v>24024</v>
      </c>
      <c r="AE32" s="88">
        <v>0</v>
      </c>
      <c r="AF32" s="38">
        <f>IFERROR(C32+L32+W32+AA32+AE32,0)</f>
        <v>56707</v>
      </c>
      <c r="AG32" s="38">
        <v>0</v>
      </c>
      <c r="AH32" s="88">
        <v>0</v>
      </c>
      <c r="AI32" s="88">
        <v>0</v>
      </c>
      <c r="AJ32" s="88">
        <v>0</v>
      </c>
      <c r="AK32" s="88">
        <v>0</v>
      </c>
      <c r="AL32" s="88">
        <v>0</v>
      </c>
      <c r="AM32" s="39">
        <f>IFERROR(+AF32+AG32,0)</f>
        <v>56707</v>
      </c>
    </row>
    <row r="33" spans="1:40" ht="15" x14ac:dyDescent="0.25">
      <c r="A33" s="22" t="s">
        <v>4</v>
      </c>
      <c r="B33" s="4" t="s">
        <v>145</v>
      </c>
      <c r="C33" s="88">
        <v>30608</v>
      </c>
      <c r="D33" s="88">
        <v>13564</v>
      </c>
      <c r="E33" s="88">
        <v>7152</v>
      </c>
      <c r="F33" s="88">
        <v>4184</v>
      </c>
      <c r="G33" s="88">
        <v>2968</v>
      </c>
      <c r="H33" s="88">
        <v>4807</v>
      </c>
      <c r="I33" s="88">
        <v>4099</v>
      </c>
      <c r="J33" s="88">
        <v>0</v>
      </c>
      <c r="K33" s="88">
        <v>986</v>
      </c>
      <c r="L33" s="88">
        <v>5652</v>
      </c>
      <c r="M33" s="88">
        <v>2685</v>
      </c>
      <c r="N33" s="88">
        <v>0</v>
      </c>
      <c r="O33" s="88">
        <v>380</v>
      </c>
      <c r="P33" s="88">
        <v>260</v>
      </c>
      <c r="Q33" s="88">
        <v>0</v>
      </c>
      <c r="R33" s="88">
        <v>870</v>
      </c>
      <c r="S33" s="88">
        <v>185</v>
      </c>
      <c r="T33" s="88">
        <v>0</v>
      </c>
      <c r="U33" s="88">
        <v>330</v>
      </c>
      <c r="V33" s="88">
        <v>942</v>
      </c>
      <c r="W33" s="88">
        <v>0</v>
      </c>
      <c r="X33" s="88">
        <v>0</v>
      </c>
      <c r="Y33" s="88">
        <v>0</v>
      </c>
      <c r="Z33" s="88">
        <v>0</v>
      </c>
      <c r="AA33" s="88">
        <v>534</v>
      </c>
      <c r="AB33" s="88">
        <v>0</v>
      </c>
      <c r="AC33" s="88">
        <v>0</v>
      </c>
      <c r="AD33" s="88">
        <v>534</v>
      </c>
      <c r="AE33" s="88">
        <v>1741</v>
      </c>
      <c r="AF33" s="38">
        <f t="shared" ref="AF33:AF51" si="6">IFERROR(C33+L33+W33+AA33+AE33,0)</f>
        <v>38535</v>
      </c>
      <c r="AG33" s="38">
        <v>0</v>
      </c>
      <c r="AH33" s="88">
        <v>0</v>
      </c>
      <c r="AI33" s="88">
        <v>0</v>
      </c>
      <c r="AJ33" s="88">
        <v>0</v>
      </c>
      <c r="AK33" s="88">
        <v>0</v>
      </c>
      <c r="AL33" s="88">
        <v>0</v>
      </c>
      <c r="AM33" s="39">
        <f t="shared" ref="AM33:AM51" si="7">IFERROR(+AF33+AG33,0)</f>
        <v>38535</v>
      </c>
    </row>
    <row r="34" spans="1:40" ht="15" x14ac:dyDescent="0.25">
      <c r="A34" s="22" t="s">
        <v>5</v>
      </c>
      <c r="B34" s="4" t="s">
        <v>83</v>
      </c>
      <c r="C34" s="88">
        <v>0</v>
      </c>
      <c r="D34" s="88">
        <v>0</v>
      </c>
      <c r="E34" s="88">
        <v>0</v>
      </c>
      <c r="F34" s="88">
        <v>0</v>
      </c>
      <c r="G34" s="88">
        <v>0</v>
      </c>
      <c r="H34" s="88">
        <v>0</v>
      </c>
      <c r="I34" s="88">
        <v>0</v>
      </c>
      <c r="J34" s="88">
        <v>0</v>
      </c>
      <c r="K34" s="88">
        <v>0</v>
      </c>
      <c r="L34" s="88">
        <v>100760</v>
      </c>
      <c r="M34" s="88">
        <v>100760</v>
      </c>
      <c r="N34" s="88">
        <v>0</v>
      </c>
      <c r="O34" s="88">
        <v>0</v>
      </c>
      <c r="P34" s="88">
        <v>0</v>
      </c>
      <c r="Q34" s="88">
        <v>0</v>
      </c>
      <c r="R34" s="88">
        <v>0</v>
      </c>
      <c r="S34" s="88">
        <v>0</v>
      </c>
      <c r="T34" s="88">
        <v>0</v>
      </c>
      <c r="U34" s="88">
        <v>0</v>
      </c>
      <c r="V34" s="88">
        <v>0</v>
      </c>
      <c r="W34" s="88">
        <v>0</v>
      </c>
      <c r="X34" s="88">
        <v>0</v>
      </c>
      <c r="Y34" s="88">
        <v>0</v>
      </c>
      <c r="Z34" s="88">
        <v>0</v>
      </c>
      <c r="AA34" s="88">
        <v>0</v>
      </c>
      <c r="AB34" s="88">
        <v>0</v>
      </c>
      <c r="AC34" s="88">
        <v>0</v>
      </c>
      <c r="AD34" s="88">
        <v>0</v>
      </c>
      <c r="AE34" s="88">
        <v>0</v>
      </c>
      <c r="AF34" s="38">
        <f t="shared" si="6"/>
        <v>100760</v>
      </c>
      <c r="AG34" s="38">
        <v>0</v>
      </c>
      <c r="AH34" s="88">
        <v>0</v>
      </c>
      <c r="AI34" s="88">
        <v>0</v>
      </c>
      <c r="AJ34" s="88">
        <v>0</v>
      </c>
      <c r="AK34" s="88">
        <v>0</v>
      </c>
      <c r="AL34" s="88">
        <v>0</v>
      </c>
      <c r="AM34" s="39">
        <f t="shared" si="7"/>
        <v>100760</v>
      </c>
      <c r="AN34" s="40"/>
    </row>
    <row r="35" spans="1:40" ht="15" x14ac:dyDescent="0.25">
      <c r="A35" s="22" t="s">
        <v>6</v>
      </c>
      <c r="B35" s="4" t="s">
        <v>84</v>
      </c>
      <c r="C35" s="88">
        <v>8654</v>
      </c>
      <c r="D35" s="88">
        <v>296</v>
      </c>
      <c r="E35" s="88">
        <v>441</v>
      </c>
      <c r="F35" s="88">
        <v>441</v>
      </c>
      <c r="G35" s="88">
        <v>0</v>
      </c>
      <c r="H35" s="88">
        <v>7917</v>
      </c>
      <c r="I35" s="88">
        <v>0</v>
      </c>
      <c r="J35" s="88">
        <v>0</v>
      </c>
      <c r="K35" s="88">
        <v>0</v>
      </c>
      <c r="L35" s="88">
        <v>25930</v>
      </c>
      <c r="M35" s="88">
        <v>13813</v>
      </c>
      <c r="N35" s="88">
        <v>6186</v>
      </c>
      <c r="O35" s="88">
        <v>0</v>
      </c>
      <c r="P35" s="88">
        <v>0</v>
      </c>
      <c r="Q35" s="88">
        <v>0</v>
      </c>
      <c r="R35" s="88">
        <v>0</v>
      </c>
      <c r="S35" s="88">
        <v>978</v>
      </c>
      <c r="T35" s="88">
        <v>0</v>
      </c>
      <c r="U35" s="88">
        <v>1983</v>
      </c>
      <c r="V35" s="88">
        <v>2970</v>
      </c>
      <c r="W35" s="88">
        <v>6311</v>
      </c>
      <c r="X35" s="88">
        <v>6311</v>
      </c>
      <c r="Y35" s="88">
        <v>0</v>
      </c>
      <c r="Z35" s="88">
        <v>0</v>
      </c>
      <c r="AA35" s="88">
        <v>0</v>
      </c>
      <c r="AB35" s="88">
        <v>0</v>
      </c>
      <c r="AC35" s="88">
        <v>0</v>
      </c>
      <c r="AD35" s="88">
        <v>0</v>
      </c>
      <c r="AE35" s="88">
        <v>0</v>
      </c>
      <c r="AF35" s="38">
        <f t="shared" si="6"/>
        <v>40895</v>
      </c>
      <c r="AG35" s="38">
        <v>0</v>
      </c>
      <c r="AH35" s="88">
        <v>0</v>
      </c>
      <c r="AI35" s="88">
        <v>0</v>
      </c>
      <c r="AJ35" s="88">
        <v>0</v>
      </c>
      <c r="AK35" s="88">
        <v>0</v>
      </c>
      <c r="AL35" s="88">
        <v>0</v>
      </c>
      <c r="AM35" s="39">
        <f t="shared" si="7"/>
        <v>40895</v>
      </c>
      <c r="AN35" s="40"/>
    </row>
    <row r="36" spans="1:40" ht="15" x14ac:dyDescent="0.25">
      <c r="A36" s="22" t="s">
        <v>134</v>
      </c>
      <c r="B36" s="4" t="s">
        <v>9</v>
      </c>
      <c r="C36" s="88">
        <v>1227946</v>
      </c>
      <c r="D36" s="88">
        <v>553136</v>
      </c>
      <c r="E36" s="88">
        <v>300052</v>
      </c>
      <c r="F36" s="88">
        <v>196898</v>
      </c>
      <c r="G36" s="88">
        <v>103154</v>
      </c>
      <c r="H36" s="88">
        <v>241989</v>
      </c>
      <c r="I36" s="88">
        <v>118631</v>
      </c>
      <c r="J36" s="88">
        <v>7346</v>
      </c>
      <c r="K36" s="88">
        <v>6792</v>
      </c>
      <c r="L36" s="88">
        <v>463913</v>
      </c>
      <c r="M36" s="88">
        <v>178630</v>
      </c>
      <c r="N36" s="88">
        <v>71461</v>
      </c>
      <c r="O36" s="88">
        <v>5495</v>
      </c>
      <c r="P36" s="88">
        <v>8941</v>
      </c>
      <c r="Q36" s="88">
        <v>30236</v>
      </c>
      <c r="R36" s="88">
        <v>9752</v>
      </c>
      <c r="S36" s="88">
        <v>4496</v>
      </c>
      <c r="T36" s="88">
        <v>17528</v>
      </c>
      <c r="U36" s="88">
        <v>16062</v>
      </c>
      <c r="V36" s="88">
        <v>121312</v>
      </c>
      <c r="W36" s="88">
        <v>24292</v>
      </c>
      <c r="X36" s="88">
        <v>12882</v>
      </c>
      <c r="Y36" s="88">
        <v>7288</v>
      </c>
      <c r="Z36" s="88">
        <v>4122</v>
      </c>
      <c r="AA36" s="88">
        <v>8748</v>
      </c>
      <c r="AB36" s="88">
        <v>3799</v>
      </c>
      <c r="AC36" s="88">
        <v>4949</v>
      </c>
      <c r="AD36" s="88">
        <v>0</v>
      </c>
      <c r="AE36" s="88">
        <v>0</v>
      </c>
      <c r="AF36" s="38">
        <f t="shared" si="6"/>
        <v>1724899</v>
      </c>
      <c r="AG36" s="38">
        <v>0</v>
      </c>
      <c r="AH36" s="88">
        <v>0</v>
      </c>
      <c r="AI36" s="88">
        <v>0</v>
      </c>
      <c r="AJ36" s="88">
        <v>0</v>
      </c>
      <c r="AK36" s="88">
        <v>0</v>
      </c>
      <c r="AL36" s="88">
        <v>0</v>
      </c>
      <c r="AM36" s="39">
        <f t="shared" si="7"/>
        <v>1724899</v>
      </c>
      <c r="AN36" s="40"/>
    </row>
    <row r="37" spans="1:40" ht="15" x14ac:dyDescent="0.25">
      <c r="A37" s="22" t="s">
        <v>7</v>
      </c>
      <c r="B37" s="4" t="s">
        <v>130</v>
      </c>
      <c r="C37" s="88">
        <v>54994</v>
      </c>
      <c r="D37" s="88">
        <v>22742</v>
      </c>
      <c r="E37" s="88">
        <v>31949</v>
      </c>
      <c r="F37" s="88">
        <v>31949</v>
      </c>
      <c r="G37" s="88">
        <v>0</v>
      </c>
      <c r="H37" s="88">
        <v>0</v>
      </c>
      <c r="I37" s="88">
        <v>0</v>
      </c>
      <c r="J37" s="88">
        <v>0</v>
      </c>
      <c r="K37" s="88">
        <v>303</v>
      </c>
      <c r="L37" s="88">
        <v>0</v>
      </c>
      <c r="M37" s="88">
        <v>0</v>
      </c>
      <c r="N37" s="88">
        <v>0</v>
      </c>
      <c r="O37" s="88">
        <v>0</v>
      </c>
      <c r="P37" s="88">
        <v>0</v>
      </c>
      <c r="Q37" s="88">
        <v>0</v>
      </c>
      <c r="R37" s="88">
        <v>0</v>
      </c>
      <c r="S37" s="88">
        <v>0</v>
      </c>
      <c r="T37" s="88">
        <v>0</v>
      </c>
      <c r="U37" s="88">
        <v>0</v>
      </c>
      <c r="V37" s="88">
        <v>0</v>
      </c>
      <c r="W37" s="88">
        <v>0</v>
      </c>
      <c r="X37" s="88">
        <v>0</v>
      </c>
      <c r="Y37" s="88">
        <v>0</v>
      </c>
      <c r="Z37" s="88">
        <v>0</v>
      </c>
      <c r="AA37" s="88">
        <v>0</v>
      </c>
      <c r="AB37" s="88">
        <v>0</v>
      </c>
      <c r="AC37" s="88">
        <v>0</v>
      </c>
      <c r="AD37" s="88">
        <v>0</v>
      </c>
      <c r="AE37" s="88">
        <v>0</v>
      </c>
      <c r="AF37" s="38">
        <f t="shared" si="6"/>
        <v>54994</v>
      </c>
      <c r="AG37" s="38">
        <v>0</v>
      </c>
      <c r="AH37" s="88">
        <v>0</v>
      </c>
      <c r="AI37" s="88">
        <v>0</v>
      </c>
      <c r="AJ37" s="88">
        <v>0</v>
      </c>
      <c r="AK37" s="88">
        <v>0</v>
      </c>
      <c r="AL37" s="88">
        <v>0</v>
      </c>
      <c r="AM37" s="39">
        <f t="shared" si="7"/>
        <v>54994</v>
      </c>
      <c r="AN37" s="40"/>
    </row>
    <row r="38" spans="1:40" ht="15" x14ac:dyDescent="0.25">
      <c r="A38" s="22" t="s">
        <v>8</v>
      </c>
      <c r="B38" s="4" t="s">
        <v>85</v>
      </c>
      <c r="C38" s="88">
        <v>537152</v>
      </c>
      <c r="D38" s="88">
        <v>216920</v>
      </c>
      <c r="E38" s="88">
        <v>121339</v>
      </c>
      <c r="F38" s="88">
        <v>70293</v>
      </c>
      <c r="G38" s="88">
        <v>51046</v>
      </c>
      <c r="H38" s="88">
        <v>128910</v>
      </c>
      <c r="I38" s="88">
        <v>62314</v>
      </c>
      <c r="J38" s="88">
        <v>3351</v>
      </c>
      <c r="K38" s="88">
        <v>4318</v>
      </c>
      <c r="L38" s="88">
        <v>147791</v>
      </c>
      <c r="M38" s="88">
        <v>43764</v>
      </c>
      <c r="N38" s="88">
        <v>57168</v>
      </c>
      <c r="O38" s="88">
        <v>5432</v>
      </c>
      <c r="P38" s="88">
        <v>2941</v>
      </c>
      <c r="Q38" s="88">
        <v>5282</v>
      </c>
      <c r="R38" s="88">
        <v>876</v>
      </c>
      <c r="S38" s="88">
        <v>6088</v>
      </c>
      <c r="T38" s="88">
        <v>2491</v>
      </c>
      <c r="U38" s="88">
        <v>3555</v>
      </c>
      <c r="V38" s="88">
        <v>20194</v>
      </c>
      <c r="W38" s="88">
        <v>2189</v>
      </c>
      <c r="X38" s="88">
        <v>1123</v>
      </c>
      <c r="Y38" s="88">
        <v>0</v>
      </c>
      <c r="Z38" s="88">
        <v>1066</v>
      </c>
      <c r="AA38" s="88">
        <v>3280</v>
      </c>
      <c r="AB38" s="88">
        <v>315</v>
      </c>
      <c r="AC38" s="88">
        <v>2965</v>
      </c>
      <c r="AD38" s="88">
        <v>0</v>
      </c>
      <c r="AE38" s="88">
        <v>17760</v>
      </c>
      <c r="AF38" s="38">
        <f t="shared" si="6"/>
        <v>708172</v>
      </c>
      <c r="AG38" s="38">
        <v>0</v>
      </c>
      <c r="AH38" s="88">
        <v>0</v>
      </c>
      <c r="AI38" s="88">
        <v>0</v>
      </c>
      <c r="AJ38" s="88">
        <v>0</v>
      </c>
      <c r="AK38" s="88">
        <v>0</v>
      </c>
      <c r="AL38" s="88">
        <v>0</v>
      </c>
      <c r="AM38" s="39">
        <f t="shared" si="7"/>
        <v>708172</v>
      </c>
      <c r="AN38" s="40"/>
    </row>
    <row r="39" spans="1:40" ht="15" x14ac:dyDescent="0.25">
      <c r="A39" s="22" t="s">
        <v>10</v>
      </c>
      <c r="B39" s="4" t="s">
        <v>131</v>
      </c>
      <c r="C39" s="88">
        <v>226565</v>
      </c>
      <c r="D39" s="88">
        <v>127056</v>
      </c>
      <c r="E39" s="88">
        <v>41237</v>
      </c>
      <c r="F39" s="88">
        <v>26016</v>
      </c>
      <c r="G39" s="88">
        <v>15221</v>
      </c>
      <c r="H39" s="88">
        <v>32857</v>
      </c>
      <c r="I39" s="88">
        <v>21564</v>
      </c>
      <c r="J39" s="88">
        <v>2801</v>
      </c>
      <c r="K39" s="88">
        <v>1050</v>
      </c>
      <c r="L39" s="88">
        <v>33524</v>
      </c>
      <c r="M39" s="88">
        <v>6893</v>
      </c>
      <c r="N39" s="88">
        <v>3121</v>
      </c>
      <c r="O39" s="88">
        <v>1031</v>
      </c>
      <c r="P39" s="88">
        <v>1497</v>
      </c>
      <c r="Q39" s="88">
        <v>4090</v>
      </c>
      <c r="R39" s="88">
        <v>0</v>
      </c>
      <c r="S39" s="88">
        <v>1609</v>
      </c>
      <c r="T39" s="88">
        <v>1394</v>
      </c>
      <c r="U39" s="88">
        <v>3729</v>
      </c>
      <c r="V39" s="88">
        <v>10160</v>
      </c>
      <c r="W39" s="88">
        <v>176</v>
      </c>
      <c r="X39" s="88">
        <v>176</v>
      </c>
      <c r="Y39" s="88">
        <v>0</v>
      </c>
      <c r="Z39" s="88">
        <v>0</v>
      </c>
      <c r="AA39" s="88">
        <v>0</v>
      </c>
      <c r="AB39" s="88">
        <v>0</v>
      </c>
      <c r="AC39" s="88">
        <v>0</v>
      </c>
      <c r="AD39" s="88">
        <v>0</v>
      </c>
      <c r="AE39" s="88">
        <v>0</v>
      </c>
      <c r="AF39" s="38">
        <f t="shared" si="6"/>
        <v>260265</v>
      </c>
      <c r="AG39" s="38">
        <v>0</v>
      </c>
      <c r="AH39" s="88">
        <v>0</v>
      </c>
      <c r="AI39" s="88">
        <v>0</v>
      </c>
      <c r="AJ39" s="88">
        <v>0</v>
      </c>
      <c r="AK39" s="88">
        <v>0</v>
      </c>
      <c r="AL39" s="88">
        <v>0</v>
      </c>
      <c r="AM39" s="39">
        <f t="shared" si="7"/>
        <v>260265</v>
      </c>
      <c r="AN39" s="40"/>
    </row>
    <row r="40" spans="1:40" ht="15" x14ac:dyDescent="0.25">
      <c r="A40" s="22" t="s">
        <v>11</v>
      </c>
      <c r="B40" s="4" t="s">
        <v>86</v>
      </c>
      <c r="C40" s="88">
        <v>835207</v>
      </c>
      <c r="D40" s="88">
        <v>323843</v>
      </c>
      <c r="E40" s="88">
        <v>182835</v>
      </c>
      <c r="F40" s="88">
        <v>117849</v>
      </c>
      <c r="G40" s="88">
        <v>64986</v>
      </c>
      <c r="H40" s="88">
        <v>187361</v>
      </c>
      <c r="I40" s="88">
        <v>122000</v>
      </c>
      <c r="J40" s="88">
        <v>612</v>
      </c>
      <c r="K40" s="88">
        <v>18556</v>
      </c>
      <c r="L40" s="88">
        <v>393963</v>
      </c>
      <c r="M40" s="88">
        <v>79059</v>
      </c>
      <c r="N40" s="88">
        <v>14135</v>
      </c>
      <c r="O40" s="88">
        <v>20570</v>
      </c>
      <c r="P40" s="88">
        <v>52341</v>
      </c>
      <c r="Q40" s="88">
        <v>70239</v>
      </c>
      <c r="R40" s="88">
        <v>26837</v>
      </c>
      <c r="S40" s="88">
        <v>10039</v>
      </c>
      <c r="T40" s="88">
        <v>3214</v>
      </c>
      <c r="U40" s="88">
        <v>24774</v>
      </c>
      <c r="V40" s="88">
        <v>92755</v>
      </c>
      <c r="W40" s="88">
        <v>35810</v>
      </c>
      <c r="X40" s="88">
        <v>35810</v>
      </c>
      <c r="Y40" s="88">
        <v>0</v>
      </c>
      <c r="Z40" s="88">
        <v>0</v>
      </c>
      <c r="AA40" s="88">
        <v>71604</v>
      </c>
      <c r="AB40" s="88">
        <v>0</v>
      </c>
      <c r="AC40" s="88">
        <v>154</v>
      </c>
      <c r="AD40" s="88">
        <v>71450</v>
      </c>
      <c r="AE40" s="88">
        <v>33910</v>
      </c>
      <c r="AF40" s="38">
        <f t="shared" si="6"/>
        <v>1370494</v>
      </c>
      <c r="AG40" s="38">
        <v>46185</v>
      </c>
      <c r="AH40" s="88">
        <v>0</v>
      </c>
      <c r="AI40" s="88">
        <v>0</v>
      </c>
      <c r="AJ40" s="88">
        <v>0</v>
      </c>
      <c r="AK40" s="88">
        <v>0</v>
      </c>
      <c r="AL40" s="88">
        <v>46185</v>
      </c>
      <c r="AM40" s="39">
        <f t="shared" si="7"/>
        <v>1416679</v>
      </c>
      <c r="AN40" s="40"/>
    </row>
    <row r="41" spans="1:40" ht="15" x14ac:dyDescent="0.25">
      <c r="A41" s="22" t="s">
        <v>12</v>
      </c>
      <c r="B41" s="4" t="s">
        <v>87</v>
      </c>
      <c r="C41" s="88">
        <v>475882</v>
      </c>
      <c r="D41" s="88">
        <v>175513</v>
      </c>
      <c r="E41" s="88">
        <v>93731</v>
      </c>
      <c r="F41" s="88">
        <v>47710</v>
      </c>
      <c r="G41" s="88">
        <v>46021</v>
      </c>
      <c r="H41" s="88">
        <v>110210</v>
      </c>
      <c r="I41" s="88">
        <v>76782</v>
      </c>
      <c r="J41" s="88">
        <v>7946</v>
      </c>
      <c r="K41" s="88">
        <v>11700</v>
      </c>
      <c r="L41" s="88">
        <v>270679</v>
      </c>
      <c r="M41" s="88">
        <v>47932</v>
      </c>
      <c r="N41" s="88">
        <v>3775</v>
      </c>
      <c r="O41" s="88">
        <v>10464</v>
      </c>
      <c r="P41" s="88">
        <v>35408</v>
      </c>
      <c r="Q41" s="88">
        <v>0</v>
      </c>
      <c r="R41" s="88">
        <v>35410</v>
      </c>
      <c r="S41" s="88">
        <v>3163</v>
      </c>
      <c r="T41" s="88">
        <v>0</v>
      </c>
      <c r="U41" s="88">
        <v>27531</v>
      </c>
      <c r="V41" s="88">
        <v>106996</v>
      </c>
      <c r="W41" s="88">
        <v>7565</v>
      </c>
      <c r="X41" s="88">
        <v>0</v>
      </c>
      <c r="Y41" s="88">
        <v>7565</v>
      </c>
      <c r="Z41" s="88">
        <v>0</v>
      </c>
      <c r="AA41" s="88">
        <v>7471</v>
      </c>
      <c r="AB41" s="88">
        <v>1485</v>
      </c>
      <c r="AC41" s="88">
        <v>754</v>
      </c>
      <c r="AD41" s="88">
        <v>5232</v>
      </c>
      <c r="AE41" s="88">
        <v>0</v>
      </c>
      <c r="AF41" s="38">
        <f t="shared" si="6"/>
        <v>761597</v>
      </c>
      <c r="AG41" s="38">
        <v>0</v>
      </c>
      <c r="AH41" s="88">
        <v>0</v>
      </c>
      <c r="AI41" s="88">
        <v>0</v>
      </c>
      <c r="AJ41" s="88">
        <v>0</v>
      </c>
      <c r="AK41" s="88">
        <v>0</v>
      </c>
      <c r="AL41" s="88">
        <v>0</v>
      </c>
      <c r="AM41" s="39">
        <f t="shared" si="7"/>
        <v>761597</v>
      </c>
      <c r="AN41" s="40"/>
    </row>
    <row r="42" spans="1:40" ht="15" x14ac:dyDescent="0.25">
      <c r="A42" s="22" t="s">
        <v>13</v>
      </c>
      <c r="B42" s="4" t="s">
        <v>17</v>
      </c>
      <c r="C42" s="88">
        <v>1036805</v>
      </c>
      <c r="D42" s="88">
        <v>739432</v>
      </c>
      <c r="E42" s="88">
        <v>112098</v>
      </c>
      <c r="F42" s="88">
        <v>70597</v>
      </c>
      <c r="G42" s="88">
        <v>41501</v>
      </c>
      <c r="H42" s="88">
        <v>90269</v>
      </c>
      <c r="I42" s="88">
        <v>61469</v>
      </c>
      <c r="J42" s="88">
        <v>9103</v>
      </c>
      <c r="K42" s="88">
        <v>24434</v>
      </c>
      <c r="L42" s="88">
        <v>256087</v>
      </c>
      <c r="M42" s="88">
        <v>33963</v>
      </c>
      <c r="N42" s="88">
        <v>1920</v>
      </c>
      <c r="O42" s="88">
        <v>5692</v>
      </c>
      <c r="P42" s="88">
        <v>12264</v>
      </c>
      <c r="Q42" s="88">
        <v>38886</v>
      </c>
      <c r="R42" s="88">
        <v>5832</v>
      </c>
      <c r="S42" s="88">
        <v>4492</v>
      </c>
      <c r="T42" s="88">
        <v>1472</v>
      </c>
      <c r="U42" s="88">
        <v>19469</v>
      </c>
      <c r="V42" s="88">
        <v>132097</v>
      </c>
      <c r="W42" s="88">
        <v>9013</v>
      </c>
      <c r="X42" s="88">
        <v>9013</v>
      </c>
      <c r="Y42" s="88">
        <v>0</v>
      </c>
      <c r="Z42" s="88">
        <v>0</v>
      </c>
      <c r="AA42" s="88">
        <v>41149</v>
      </c>
      <c r="AB42" s="88">
        <v>11688</v>
      </c>
      <c r="AC42" s="88">
        <v>24736</v>
      </c>
      <c r="AD42" s="88">
        <v>4725</v>
      </c>
      <c r="AE42" s="88">
        <v>27096</v>
      </c>
      <c r="AF42" s="38">
        <f t="shared" si="6"/>
        <v>1370150</v>
      </c>
      <c r="AG42" s="38">
        <v>28317</v>
      </c>
      <c r="AH42" s="88">
        <v>0</v>
      </c>
      <c r="AI42" s="88">
        <v>28317</v>
      </c>
      <c r="AJ42" s="88">
        <v>0</v>
      </c>
      <c r="AK42" s="88">
        <v>0</v>
      </c>
      <c r="AL42" s="88">
        <v>0</v>
      </c>
      <c r="AM42" s="39">
        <f t="shared" si="7"/>
        <v>1398467</v>
      </c>
      <c r="AN42" s="40"/>
    </row>
    <row r="43" spans="1:40" ht="15" x14ac:dyDescent="0.25">
      <c r="A43" s="22" t="s">
        <v>14</v>
      </c>
      <c r="B43" s="4" t="s">
        <v>88</v>
      </c>
      <c r="C43" s="88">
        <v>12474</v>
      </c>
      <c r="D43" s="88">
        <v>8590</v>
      </c>
      <c r="E43" s="88">
        <v>290</v>
      </c>
      <c r="F43" s="88">
        <v>0</v>
      </c>
      <c r="G43" s="88">
        <v>290</v>
      </c>
      <c r="H43" s="88">
        <v>0</v>
      </c>
      <c r="I43" s="88">
        <v>3594</v>
      </c>
      <c r="J43" s="88">
        <v>0</v>
      </c>
      <c r="K43" s="88">
        <v>0</v>
      </c>
      <c r="L43" s="88">
        <v>14599</v>
      </c>
      <c r="M43" s="88">
        <v>167</v>
      </c>
      <c r="N43" s="88">
        <v>757</v>
      </c>
      <c r="O43" s="88">
        <v>74</v>
      </c>
      <c r="P43" s="88">
        <v>1389</v>
      </c>
      <c r="Q43" s="88">
        <v>652</v>
      </c>
      <c r="R43" s="88">
        <v>3749</v>
      </c>
      <c r="S43" s="88">
        <v>247</v>
      </c>
      <c r="T43" s="88">
        <v>0</v>
      </c>
      <c r="U43" s="88">
        <v>825</v>
      </c>
      <c r="V43" s="88">
        <v>6739</v>
      </c>
      <c r="W43" s="88">
        <v>830</v>
      </c>
      <c r="X43" s="88">
        <v>830</v>
      </c>
      <c r="Y43" s="88">
        <v>0</v>
      </c>
      <c r="Z43" s="88">
        <v>0</v>
      </c>
      <c r="AA43" s="88">
        <v>0</v>
      </c>
      <c r="AB43" s="88">
        <v>0</v>
      </c>
      <c r="AC43" s="88">
        <v>0</v>
      </c>
      <c r="AD43" s="88">
        <v>0</v>
      </c>
      <c r="AE43" s="88">
        <v>0</v>
      </c>
      <c r="AF43" s="38">
        <f t="shared" si="6"/>
        <v>27903</v>
      </c>
      <c r="AG43" s="38">
        <v>0</v>
      </c>
      <c r="AH43" s="88">
        <v>0</v>
      </c>
      <c r="AI43" s="88">
        <v>0</v>
      </c>
      <c r="AJ43" s="88">
        <v>0</v>
      </c>
      <c r="AK43" s="88">
        <v>0</v>
      </c>
      <c r="AL43" s="88">
        <v>0</v>
      </c>
      <c r="AM43" s="39">
        <f t="shared" si="7"/>
        <v>27903</v>
      </c>
      <c r="AN43" s="40"/>
    </row>
    <row r="44" spans="1:40" ht="15" x14ac:dyDescent="0.25">
      <c r="A44" s="22" t="s">
        <v>15</v>
      </c>
      <c r="B44" s="4" t="s">
        <v>132</v>
      </c>
      <c r="C44" s="88">
        <v>545997</v>
      </c>
      <c r="D44" s="88">
        <v>206432</v>
      </c>
      <c r="E44" s="88">
        <v>88254</v>
      </c>
      <c r="F44" s="88">
        <v>28260</v>
      </c>
      <c r="G44" s="88">
        <v>59994</v>
      </c>
      <c r="H44" s="88">
        <v>138194</v>
      </c>
      <c r="I44" s="88">
        <v>97085</v>
      </c>
      <c r="J44" s="88">
        <v>6537</v>
      </c>
      <c r="K44" s="88">
        <v>9495</v>
      </c>
      <c r="L44" s="88">
        <v>332317</v>
      </c>
      <c r="M44" s="88">
        <v>49189</v>
      </c>
      <c r="N44" s="88">
        <v>5347</v>
      </c>
      <c r="O44" s="88">
        <v>23844</v>
      </c>
      <c r="P44" s="88">
        <v>41590</v>
      </c>
      <c r="Q44" s="88">
        <v>63214</v>
      </c>
      <c r="R44" s="88">
        <v>14031</v>
      </c>
      <c r="S44" s="88">
        <v>3467</v>
      </c>
      <c r="T44" s="88">
        <v>1163</v>
      </c>
      <c r="U44" s="88">
        <v>9574</v>
      </c>
      <c r="V44" s="88">
        <v>120898</v>
      </c>
      <c r="W44" s="88">
        <v>13407</v>
      </c>
      <c r="X44" s="88">
        <v>13407</v>
      </c>
      <c r="Y44" s="88">
        <v>0</v>
      </c>
      <c r="Z44" s="88">
        <v>0</v>
      </c>
      <c r="AA44" s="88">
        <v>3570</v>
      </c>
      <c r="AB44" s="88">
        <v>0</v>
      </c>
      <c r="AC44" s="88">
        <v>3570</v>
      </c>
      <c r="AD44" s="88">
        <v>0</v>
      </c>
      <c r="AE44" s="88">
        <v>23263</v>
      </c>
      <c r="AF44" s="38">
        <f t="shared" si="6"/>
        <v>918554</v>
      </c>
      <c r="AG44" s="38">
        <v>0</v>
      </c>
      <c r="AH44" s="88">
        <v>0</v>
      </c>
      <c r="AI44" s="88">
        <v>0</v>
      </c>
      <c r="AJ44" s="88">
        <v>0</v>
      </c>
      <c r="AK44" s="88">
        <v>0</v>
      </c>
      <c r="AL44" s="88">
        <v>0</v>
      </c>
      <c r="AM44" s="39">
        <f t="shared" si="7"/>
        <v>918554</v>
      </c>
      <c r="AN44" s="40"/>
    </row>
    <row r="45" spans="1:40" ht="15" x14ac:dyDescent="0.25">
      <c r="A45" s="22" t="s">
        <v>16</v>
      </c>
      <c r="B45" s="4" t="s">
        <v>22</v>
      </c>
      <c r="C45" s="88">
        <v>1806372</v>
      </c>
      <c r="D45" s="88">
        <v>965494</v>
      </c>
      <c r="E45" s="88">
        <v>330319</v>
      </c>
      <c r="F45" s="88">
        <v>205317</v>
      </c>
      <c r="G45" s="88">
        <v>125002</v>
      </c>
      <c r="H45" s="88">
        <v>272643</v>
      </c>
      <c r="I45" s="88">
        <v>217217</v>
      </c>
      <c r="J45" s="88">
        <v>13538</v>
      </c>
      <c r="K45" s="88">
        <v>7161</v>
      </c>
      <c r="L45" s="88">
        <v>468483</v>
      </c>
      <c r="M45" s="88">
        <v>103269</v>
      </c>
      <c r="N45" s="88">
        <v>32731</v>
      </c>
      <c r="O45" s="88">
        <v>16784</v>
      </c>
      <c r="P45" s="88">
        <v>24388</v>
      </c>
      <c r="Q45" s="88">
        <v>53450</v>
      </c>
      <c r="R45" s="88">
        <v>21873</v>
      </c>
      <c r="S45" s="88">
        <v>18823</v>
      </c>
      <c r="T45" s="88">
        <v>1575</v>
      </c>
      <c r="U45" s="88">
        <v>36756</v>
      </c>
      <c r="V45" s="88">
        <v>158834</v>
      </c>
      <c r="W45" s="88">
        <v>19463</v>
      </c>
      <c r="X45" s="88">
        <v>11374</v>
      </c>
      <c r="Y45" s="88">
        <v>653</v>
      </c>
      <c r="Z45" s="88">
        <v>7436</v>
      </c>
      <c r="AA45" s="88">
        <v>117384</v>
      </c>
      <c r="AB45" s="88">
        <v>67202</v>
      </c>
      <c r="AC45" s="88">
        <v>3652</v>
      </c>
      <c r="AD45" s="88">
        <v>46530</v>
      </c>
      <c r="AE45" s="88">
        <v>0</v>
      </c>
      <c r="AF45" s="38">
        <f t="shared" si="6"/>
        <v>2411702</v>
      </c>
      <c r="AG45" s="38">
        <v>0</v>
      </c>
      <c r="AH45" s="88">
        <v>0</v>
      </c>
      <c r="AI45" s="88">
        <v>0</v>
      </c>
      <c r="AJ45" s="88">
        <v>0</v>
      </c>
      <c r="AK45" s="88">
        <v>0</v>
      </c>
      <c r="AL45" s="88">
        <v>0</v>
      </c>
      <c r="AM45" s="39">
        <f t="shared" si="7"/>
        <v>2411702</v>
      </c>
      <c r="AN45" s="40"/>
    </row>
    <row r="46" spans="1:40" ht="15" x14ac:dyDescent="0.25">
      <c r="A46" s="22" t="s">
        <v>60</v>
      </c>
      <c r="B46" s="4" t="s">
        <v>89</v>
      </c>
      <c r="C46" s="88">
        <v>271982</v>
      </c>
      <c r="D46" s="88">
        <v>234319</v>
      </c>
      <c r="E46" s="88">
        <v>32312</v>
      </c>
      <c r="F46" s="88">
        <v>32312</v>
      </c>
      <c r="G46" s="88">
        <v>0</v>
      </c>
      <c r="H46" s="88">
        <v>0</v>
      </c>
      <c r="I46" s="88">
        <v>0</v>
      </c>
      <c r="J46" s="88">
        <v>0</v>
      </c>
      <c r="K46" s="88">
        <v>5351</v>
      </c>
      <c r="L46" s="88">
        <v>0</v>
      </c>
      <c r="M46" s="88">
        <v>0</v>
      </c>
      <c r="N46" s="88">
        <v>0</v>
      </c>
      <c r="O46" s="88">
        <v>0</v>
      </c>
      <c r="P46" s="88">
        <v>0</v>
      </c>
      <c r="Q46" s="88">
        <v>0</v>
      </c>
      <c r="R46" s="88">
        <v>0</v>
      </c>
      <c r="S46" s="88">
        <v>0</v>
      </c>
      <c r="T46" s="88">
        <v>0</v>
      </c>
      <c r="U46" s="88">
        <v>0</v>
      </c>
      <c r="V46" s="88">
        <v>0</v>
      </c>
      <c r="W46" s="88">
        <v>0</v>
      </c>
      <c r="X46" s="88">
        <v>0</v>
      </c>
      <c r="Y46" s="88">
        <v>0</v>
      </c>
      <c r="Z46" s="88">
        <v>0</v>
      </c>
      <c r="AA46" s="88">
        <v>0</v>
      </c>
      <c r="AB46" s="88">
        <v>0</v>
      </c>
      <c r="AC46" s="88">
        <v>0</v>
      </c>
      <c r="AD46" s="88">
        <v>0</v>
      </c>
      <c r="AE46" s="88">
        <v>0</v>
      </c>
      <c r="AF46" s="38">
        <f t="shared" si="6"/>
        <v>271982</v>
      </c>
      <c r="AG46" s="38">
        <v>0</v>
      </c>
      <c r="AH46" s="88">
        <v>0</v>
      </c>
      <c r="AI46" s="88">
        <v>0</v>
      </c>
      <c r="AJ46" s="88">
        <v>0</v>
      </c>
      <c r="AK46" s="88">
        <v>0</v>
      </c>
      <c r="AL46" s="88">
        <v>0</v>
      </c>
      <c r="AM46" s="39">
        <f t="shared" si="7"/>
        <v>271982</v>
      </c>
      <c r="AN46" s="40"/>
    </row>
    <row r="47" spans="1:40" ht="15" x14ac:dyDescent="0.25">
      <c r="A47" s="22" t="s">
        <v>18</v>
      </c>
      <c r="B47" s="4" t="s">
        <v>92</v>
      </c>
      <c r="C47" s="88">
        <v>795085</v>
      </c>
      <c r="D47" s="88">
        <v>469153</v>
      </c>
      <c r="E47" s="88">
        <v>144265</v>
      </c>
      <c r="F47" s="88">
        <v>93879</v>
      </c>
      <c r="G47" s="88">
        <v>50386</v>
      </c>
      <c r="H47" s="88">
        <v>112773</v>
      </c>
      <c r="I47" s="88">
        <v>61569</v>
      </c>
      <c r="J47" s="88">
        <v>3295</v>
      </c>
      <c r="K47" s="88">
        <v>4030</v>
      </c>
      <c r="L47" s="88">
        <v>370482</v>
      </c>
      <c r="M47" s="88">
        <v>39523</v>
      </c>
      <c r="N47" s="88">
        <v>26610</v>
      </c>
      <c r="O47" s="88">
        <v>16803</v>
      </c>
      <c r="P47" s="88">
        <v>36696</v>
      </c>
      <c r="Q47" s="88">
        <v>38870</v>
      </c>
      <c r="R47" s="88">
        <v>2037</v>
      </c>
      <c r="S47" s="88">
        <v>2170</v>
      </c>
      <c r="T47" s="88">
        <v>1258</v>
      </c>
      <c r="U47" s="88">
        <v>41365</v>
      </c>
      <c r="V47" s="88">
        <v>165150</v>
      </c>
      <c r="W47" s="88">
        <v>10198</v>
      </c>
      <c r="X47" s="88">
        <v>10198</v>
      </c>
      <c r="Y47" s="88">
        <v>0</v>
      </c>
      <c r="Z47" s="88">
        <v>0</v>
      </c>
      <c r="AA47" s="88">
        <v>5512</v>
      </c>
      <c r="AB47" s="88">
        <v>2681</v>
      </c>
      <c r="AC47" s="88">
        <v>2383</v>
      </c>
      <c r="AD47" s="88">
        <v>448</v>
      </c>
      <c r="AE47" s="88">
        <v>0</v>
      </c>
      <c r="AF47" s="38">
        <f t="shared" si="6"/>
        <v>1181277</v>
      </c>
      <c r="AG47" s="38">
        <v>0</v>
      </c>
      <c r="AH47" s="88">
        <v>0</v>
      </c>
      <c r="AI47" s="88">
        <v>0</v>
      </c>
      <c r="AJ47" s="88">
        <v>0</v>
      </c>
      <c r="AK47" s="88">
        <v>0</v>
      </c>
      <c r="AL47" s="88">
        <v>0</v>
      </c>
      <c r="AM47" s="39">
        <f t="shared" si="7"/>
        <v>1181277</v>
      </c>
      <c r="AN47" s="40"/>
    </row>
    <row r="48" spans="1:40" ht="15" x14ac:dyDescent="0.25">
      <c r="A48" s="22" t="s">
        <v>19</v>
      </c>
      <c r="B48" s="4" t="s">
        <v>90</v>
      </c>
      <c r="C48" s="88">
        <v>302322</v>
      </c>
      <c r="D48" s="88">
        <v>811</v>
      </c>
      <c r="E48" s="88">
        <v>34037</v>
      </c>
      <c r="F48" s="88">
        <v>0</v>
      </c>
      <c r="G48" s="88">
        <v>34037</v>
      </c>
      <c r="H48" s="88">
        <v>248027</v>
      </c>
      <c r="I48" s="88">
        <v>19447</v>
      </c>
      <c r="J48" s="88">
        <v>0</v>
      </c>
      <c r="K48" s="88">
        <v>0</v>
      </c>
      <c r="L48" s="88">
        <v>0</v>
      </c>
      <c r="M48" s="88">
        <v>0</v>
      </c>
      <c r="N48" s="88">
        <v>0</v>
      </c>
      <c r="O48" s="88">
        <v>0</v>
      </c>
      <c r="P48" s="88">
        <v>0</v>
      </c>
      <c r="Q48" s="88">
        <v>0</v>
      </c>
      <c r="R48" s="88">
        <v>0</v>
      </c>
      <c r="S48" s="88">
        <v>0</v>
      </c>
      <c r="T48" s="88">
        <v>0</v>
      </c>
      <c r="U48" s="88">
        <v>0</v>
      </c>
      <c r="V48" s="88">
        <v>0</v>
      </c>
      <c r="W48" s="88">
        <v>0</v>
      </c>
      <c r="X48" s="88">
        <v>0</v>
      </c>
      <c r="Y48" s="88">
        <v>0</v>
      </c>
      <c r="Z48" s="88">
        <v>0</v>
      </c>
      <c r="AA48" s="88">
        <v>0</v>
      </c>
      <c r="AB48" s="88">
        <v>0</v>
      </c>
      <c r="AC48" s="88">
        <v>0</v>
      </c>
      <c r="AD48" s="88">
        <v>0</v>
      </c>
      <c r="AE48" s="88">
        <v>0</v>
      </c>
      <c r="AF48" s="38">
        <f t="shared" si="6"/>
        <v>302322</v>
      </c>
      <c r="AG48" s="38">
        <v>0</v>
      </c>
      <c r="AH48" s="88">
        <v>0</v>
      </c>
      <c r="AI48" s="88">
        <v>0</v>
      </c>
      <c r="AJ48" s="88">
        <v>0</v>
      </c>
      <c r="AK48" s="88">
        <v>0</v>
      </c>
      <c r="AL48" s="88">
        <v>0</v>
      </c>
      <c r="AM48" s="39">
        <f t="shared" si="7"/>
        <v>302322</v>
      </c>
      <c r="AN48" s="40"/>
    </row>
    <row r="49" spans="1:40" ht="15" x14ac:dyDescent="0.25">
      <c r="A49" s="22" t="s">
        <v>20</v>
      </c>
      <c r="B49" s="4" t="s">
        <v>91</v>
      </c>
      <c r="C49" s="88">
        <v>53464</v>
      </c>
      <c r="D49" s="88">
        <v>2254</v>
      </c>
      <c r="E49" s="88">
        <v>13938</v>
      </c>
      <c r="F49" s="88">
        <v>1983</v>
      </c>
      <c r="G49" s="88">
        <v>11955</v>
      </c>
      <c r="H49" s="88">
        <v>14901</v>
      </c>
      <c r="I49" s="88">
        <v>20260</v>
      </c>
      <c r="J49" s="88">
        <v>423</v>
      </c>
      <c r="K49" s="88">
        <v>1688</v>
      </c>
      <c r="L49" s="88">
        <v>87524</v>
      </c>
      <c r="M49" s="88">
        <v>37080</v>
      </c>
      <c r="N49" s="88">
        <v>8206</v>
      </c>
      <c r="O49" s="88">
        <v>1277</v>
      </c>
      <c r="P49" s="88">
        <v>971</v>
      </c>
      <c r="Q49" s="88">
        <v>9014</v>
      </c>
      <c r="R49" s="88">
        <v>0</v>
      </c>
      <c r="S49" s="88">
        <v>69</v>
      </c>
      <c r="T49" s="88">
        <v>0</v>
      </c>
      <c r="U49" s="88">
        <v>28274</v>
      </c>
      <c r="V49" s="88">
        <v>2633</v>
      </c>
      <c r="W49" s="88">
        <v>2769</v>
      </c>
      <c r="X49" s="88">
        <v>2280</v>
      </c>
      <c r="Y49" s="88">
        <v>381</v>
      </c>
      <c r="Z49" s="88">
        <v>108</v>
      </c>
      <c r="AA49" s="88">
        <v>12657</v>
      </c>
      <c r="AB49" s="88">
        <v>12657</v>
      </c>
      <c r="AC49" s="88">
        <v>0</v>
      </c>
      <c r="AD49" s="88">
        <v>0</v>
      </c>
      <c r="AE49" s="88">
        <v>0</v>
      </c>
      <c r="AF49" s="38">
        <f t="shared" si="6"/>
        <v>156414</v>
      </c>
      <c r="AG49" s="38">
        <v>0</v>
      </c>
      <c r="AH49" s="88">
        <v>0</v>
      </c>
      <c r="AI49" s="88">
        <v>0</v>
      </c>
      <c r="AJ49" s="88">
        <v>0</v>
      </c>
      <c r="AK49" s="88">
        <v>0</v>
      </c>
      <c r="AL49" s="88">
        <v>0</v>
      </c>
      <c r="AM49" s="39">
        <f t="shared" si="7"/>
        <v>156414</v>
      </c>
      <c r="AN49" s="40"/>
    </row>
    <row r="50" spans="1:40" ht="15" x14ac:dyDescent="0.25">
      <c r="A50" s="22" t="s">
        <v>21</v>
      </c>
      <c r="B50" s="4" t="s">
        <v>24</v>
      </c>
      <c r="C50" s="88">
        <v>9069</v>
      </c>
      <c r="D50" s="88">
        <v>3439</v>
      </c>
      <c r="E50" s="88">
        <v>3653</v>
      </c>
      <c r="F50" s="88">
        <v>2268</v>
      </c>
      <c r="G50" s="88">
        <v>1385</v>
      </c>
      <c r="H50" s="88">
        <v>100</v>
      </c>
      <c r="I50" s="88">
        <v>215</v>
      </c>
      <c r="J50" s="88">
        <v>1600</v>
      </c>
      <c r="K50" s="88">
        <v>62</v>
      </c>
      <c r="L50" s="88">
        <v>5307</v>
      </c>
      <c r="M50" s="88">
        <v>1627</v>
      </c>
      <c r="N50" s="88">
        <v>881</v>
      </c>
      <c r="O50" s="88">
        <v>40</v>
      </c>
      <c r="P50" s="88">
        <v>1003</v>
      </c>
      <c r="Q50" s="88">
        <v>0</v>
      </c>
      <c r="R50" s="88">
        <v>70</v>
      </c>
      <c r="S50" s="88">
        <v>0</v>
      </c>
      <c r="T50" s="88">
        <v>0</v>
      </c>
      <c r="U50" s="88">
        <v>127</v>
      </c>
      <c r="V50" s="88">
        <v>1559</v>
      </c>
      <c r="W50" s="88">
        <v>17</v>
      </c>
      <c r="X50" s="88">
        <v>17</v>
      </c>
      <c r="Y50" s="88">
        <v>0</v>
      </c>
      <c r="Z50" s="88">
        <v>0</v>
      </c>
      <c r="AA50" s="88">
        <v>0</v>
      </c>
      <c r="AB50" s="88">
        <v>0</v>
      </c>
      <c r="AC50" s="88">
        <v>0</v>
      </c>
      <c r="AD50" s="88">
        <v>0</v>
      </c>
      <c r="AE50" s="88">
        <v>0</v>
      </c>
      <c r="AF50" s="38">
        <f t="shared" si="6"/>
        <v>14393</v>
      </c>
      <c r="AG50" s="38">
        <v>3375</v>
      </c>
      <c r="AH50" s="88">
        <v>0</v>
      </c>
      <c r="AI50" s="88">
        <v>0</v>
      </c>
      <c r="AJ50" s="88">
        <v>0</v>
      </c>
      <c r="AK50" s="88">
        <v>0</v>
      </c>
      <c r="AL50" s="88">
        <v>3375</v>
      </c>
      <c r="AM50" s="39">
        <f t="shared" si="7"/>
        <v>17768</v>
      </c>
      <c r="AN50" s="40"/>
    </row>
    <row r="51" spans="1:40" ht="15" x14ac:dyDescent="0.25">
      <c r="A51" s="22" t="s">
        <v>23</v>
      </c>
      <c r="B51" s="4" t="s">
        <v>25</v>
      </c>
      <c r="C51" s="88">
        <v>1836</v>
      </c>
      <c r="D51" s="88">
        <v>315</v>
      </c>
      <c r="E51" s="88">
        <v>0</v>
      </c>
      <c r="F51" s="88">
        <v>0</v>
      </c>
      <c r="G51" s="88">
        <v>0</v>
      </c>
      <c r="H51" s="88">
        <v>1442</v>
      </c>
      <c r="I51" s="88">
        <v>79</v>
      </c>
      <c r="J51" s="88">
        <v>0</v>
      </c>
      <c r="K51" s="88">
        <v>0</v>
      </c>
      <c r="L51" s="88">
        <v>124812</v>
      </c>
      <c r="M51" s="88">
        <v>6082</v>
      </c>
      <c r="N51" s="88">
        <v>7111</v>
      </c>
      <c r="O51" s="88">
        <v>6172</v>
      </c>
      <c r="P51" s="88">
        <v>4975</v>
      </c>
      <c r="Q51" s="88">
        <v>22791</v>
      </c>
      <c r="R51" s="88">
        <v>0</v>
      </c>
      <c r="S51" s="88">
        <v>65544</v>
      </c>
      <c r="T51" s="88">
        <v>0</v>
      </c>
      <c r="U51" s="88">
        <v>132</v>
      </c>
      <c r="V51" s="88">
        <v>12005</v>
      </c>
      <c r="W51" s="88">
        <v>7766</v>
      </c>
      <c r="X51" s="88">
        <v>6547</v>
      </c>
      <c r="Y51" s="88">
        <v>1219</v>
      </c>
      <c r="Z51" s="88">
        <v>0</v>
      </c>
      <c r="AA51" s="88">
        <v>0</v>
      </c>
      <c r="AB51" s="88">
        <v>0</v>
      </c>
      <c r="AC51" s="88">
        <v>0</v>
      </c>
      <c r="AD51" s="88">
        <v>0</v>
      </c>
      <c r="AE51" s="88">
        <v>0</v>
      </c>
      <c r="AF51" s="38">
        <f t="shared" si="6"/>
        <v>134414</v>
      </c>
      <c r="AG51" s="38">
        <v>0</v>
      </c>
      <c r="AH51" s="88">
        <v>0</v>
      </c>
      <c r="AI51" s="88">
        <v>0</v>
      </c>
      <c r="AJ51" s="88">
        <v>0</v>
      </c>
      <c r="AK51" s="88">
        <v>0</v>
      </c>
      <c r="AL51" s="88">
        <v>0</v>
      </c>
      <c r="AM51" s="39">
        <f t="shared" si="7"/>
        <v>134414</v>
      </c>
      <c r="AN51" s="40"/>
    </row>
    <row r="52" spans="1:40" s="31" customFormat="1" x14ac:dyDescent="0.2">
      <c r="A52" s="41"/>
      <c r="B52" s="41" t="s">
        <v>61</v>
      </c>
      <c r="C52" s="42">
        <f t="shared" ref="C52:AM52" si="8">SUM(C32:C51)</f>
        <v>8237237</v>
      </c>
      <c r="D52" s="42">
        <f t="shared" si="8"/>
        <v>4064979</v>
      </c>
      <c r="E52" s="42">
        <f t="shared" si="8"/>
        <v>1539092</v>
      </c>
      <c r="F52" s="42">
        <f t="shared" si="8"/>
        <v>931026</v>
      </c>
      <c r="G52" s="42">
        <f t="shared" si="8"/>
        <v>608066</v>
      </c>
      <c r="H52" s="42">
        <f t="shared" si="8"/>
        <v>1593813</v>
      </c>
      <c r="I52" s="42">
        <f t="shared" si="8"/>
        <v>886475</v>
      </c>
      <c r="J52" s="42">
        <f t="shared" si="8"/>
        <v>56552</v>
      </c>
      <c r="K52" s="42">
        <f t="shared" si="8"/>
        <v>96326</v>
      </c>
      <c r="L52" s="42">
        <f t="shared" si="8"/>
        <v>3109883</v>
      </c>
      <c r="M52" s="42">
        <f t="shared" si="8"/>
        <v>744436</v>
      </c>
      <c r="N52" s="42">
        <f t="shared" si="8"/>
        <v>240549</v>
      </c>
      <c r="O52" s="42">
        <f t="shared" si="8"/>
        <v>114058</v>
      </c>
      <c r="P52" s="42">
        <f t="shared" si="8"/>
        <v>225024</v>
      </c>
      <c r="Q52" s="42">
        <f t="shared" si="8"/>
        <v>339414</v>
      </c>
      <c r="R52" s="42">
        <f t="shared" si="8"/>
        <v>121477</v>
      </c>
      <c r="S52" s="42">
        <f t="shared" si="8"/>
        <v>121370</v>
      </c>
      <c r="T52" s="42">
        <f t="shared" si="8"/>
        <v>30095</v>
      </c>
      <c r="U52" s="42">
        <f t="shared" si="8"/>
        <v>214736</v>
      </c>
      <c r="V52" s="42">
        <f t="shared" si="8"/>
        <v>958724</v>
      </c>
      <c r="W52" s="42">
        <f t="shared" si="8"/>
        <v>139806</v>
      </c>
      <c r="X52" s="42">
        <f t="shared" si="8"/>
        <v>109968</v>
      </c>
      <c r="Y52" s="42">
        <f t="shared" si="8"/>
        <v>17106</v>
      </c>
      <c r="Z52" s="42">
        <f t="shared" si="8"/>
        <v>12732</v>
      </c>
      <c r="AA52" s="42">
        <f t="shared" si="8"/>
        <v>315733</v>
      </c>
      <c r="AB52" s="42">
        <f t="shared" si="8"/>
        <v>119627</v>
      </c>
      <c r="AC52" s="42">
        <f t="shared" si="8"/>
        <v>43163</v>
      </c>
      <c r="AD52" s="42">
        <f t="shared" si="8"/>
        <v>152943</v>
      </c>
      <c r="AE52" s="43">
        <f t="shared" si="8"/>
        <v>103770</v>
      </c>
      <c r="AF52" s="44">
        <f t="shared" si="8"/>
        <v>11906429</v>
      </c>
      <c r="AG52" s="44">
        <f t="shared" si="8"/>
        <v>77877</v>
      </c>
      <c r="AH52" s="45">
        <f t="shared" si="8"/>
        <v>0</v>
      </c>
      <c r="AI52" s="42">
        <f t="shared" si="8"/>
        <v>28317</v>
      </c>
      <c r="AJ52" s="42">
        <f t="shared" si="8"/>
        <v>0</v>
      </c>
      <c r="AK52" s="42">
        <f t="shared" si="8"/>
        <v>0</v>
      </c>
      <c r="AL52" s="42">
        <f t="shared" si="8"/>
        <v>49560</v>
      </c>
      <c r="AM52" s="42">
        <f t="shared" si="8"/>
        <v>11984306</v>
      </c>
      <c r="AN52" s="46"/>
    </row>
    <row r="54" spans="1:40" ht="15" x14ac:dyDescent="0.25">
      <c r="A54" s="13" t="s">
        <v>137</v>
      </c>
    </row>
    <row r="56" spans="1:40" s="21" customFormat="1" ht="75" x14ac:dyDescent="0.2">
      <c r="A56" s="84" t="s">
        <v>26</v>
      </c>
      <c r="B56" s="84" t="s">
        <v>27</v>
      </c>
      <c r="C56" s="15" t="s">
        <v>82</v>
      </c>
      <c r="D56" s="84" t="s">
        <v>28</v>
      </c>
      <c r="E56" s="84" t="s">
        <v>29</v>
      </c>
      <c r="F56" s="84" t="s">
        <v>30</v>
      </c>
      <c r="G56" s="84" t="s">
        <v>31</v>
      </c>
      <c r="H56" s="84" t="s">
        <v>32</v>
      </c>
      <c r="I56" s="84" t="s">
        <v>33</v>
      </c>
      <c r="J56" s="84" t="s">
        <v>34</v>
      </c>
      <c r="K56" s="84" t="s">
        <v>35</v>
      </c>
      <c r="L56" s="16" t="s">
        <v>1</v>
      </c>
      <c r="M56" s="84" t="s">
        <v>36</v>
      </c>
      <c r="N56" s="84" t="s">
        <v>37</v>
      </c>
      <c r="O56" s="84" t="s">
        <v>38</v>
      </c>
      <c r="P56" s="84" t="s">
        <v>39</v>
      </c>
      <c r="Q56" s="84" t="s">
        <v>40</v>
      </c>
      <c r="R56" s="84" t="s">
        <v>41</v>
      </c>
      <c r="S56" s="84" t="s">
        <v>42</v>
      </c>
      <c r="T56" s="84" t="s">
        <v>43</v>
      </c>
      <c r="U56" s="84" t="s">
        <v>44</v>
      </c>
      <c r="V56" s="84" t="s">
        <v>45</v>
      </c>
      <c r="W56" s="16" t="s">
        <v>2</v>
      </c>
      <c r="X56" s="84" t="s">
        <v>46</v>
      </c>
      <c r="Y56" s="84" t="s">
        <v>47</v>
      </c>
      <c r="Z56" s="84" t="s">
        <v>48</v>
      </c>
      <c r="AA56" s="16" t="s">
        <v>49</v>
      </c>
      <c r="AB56" s="84" t="s">
        <v>50</v>
      </c>
      <c r="AC56" s="84" t="s">
        <v>51</v>
      </c>
      <c r="AD56" s="84" t="s">
        <v>52</v>
      </c>
      <c r="AE56" s="34" t="s">
        <v>53</v>
      </c>
      <c r="AF56" s="35" t="s">
        <v>54</v>
      </c>
      <c r="AG56" s="36" t="s">
        <v>80</v>
      </c>
      <c r="AH56" s="37" t="s">
        <v>55</v>
      </c>
      <c r="AI56" s="84" t="s">
        <v>56</v>
      </c>
      <c r="AJ56" s="84" t="s">
        <v>57</v>
      </c>
      <c r="AK56" s="84" t="s">
        <v>58</v>
      </c>
      <c r="AL56" s="84" t="s">
        <v>0</v>
      </c>
      <c r="AM56" s="15" t="s">
        <v>81</v>
      </c>
    </row>
    <row r="57" spans="1:40" ht="15" x14ac:dyDescent="0.25">
      <c r="A57" s="22" t="s">
        <v>3</v>
      </c>
      <c r="B57" s="4" t="s">
        <v>144</v>
      </c>
      <c r="C57" s="88">
        <v>2054</v>
      </c>
      <c r="D57" s="88">
        <v>1450</v>
      </c>
      <c r="E57" s="88">
        <v>154</v>
      </c>
      <c r="F57" s="88">
        <v>34</v>
      </c>
      <c r="G57" s="88">
        <v>120</v>
      </c>
      <c r="H57" s="88">
        <v>300</v>
      </c>
      <c r="I57" s="88">
        <v>150</v>
      </c>
      <c r="J57" s="88">
        <v>0</v>
      </c>
      <c r="K57" s="88">
        <v>0</v>
      </c>
      <c r="L57" s="88">
        <v>3630</v>
      </c>
      <c r="M57" s="88">
        <v>0</v>
      </c>
      <c r="N57" s="88">
        <v>0</v>
      </c>
      <c r="O57" s="88">
        <v>0</v>
      </c>
      <c r="P57" s="88">
        <v>40</v>
      </c>
      <c r="Q57" s="88">
        <v>2690</v>
      </c>
      <c r="R57" s="88">
        <v>0</v>
      </c>
      <c r="S57" s="88">
        <v>0</v>
      </c>
      <c r="T57" s="88">
        <v>0</v>
      </c>
      <c r="U57" s="88">
        <v>120</v>
      </c>
      <c r="V57" s="88">
        <v>780</v>
      </c>
      <c r="W57" s="88">
        <v>0</v>
      </c>
      <c r="X57" s="88">
        <v>0</v>
      </c>
      <c r="Y57" s="88">
        <v>0</v>
      </c>
      <c r="Z57" s="88">
        <v>0</v>
      </c>
      <c r="AA57" s="88">
        <v>43825</v>
      </c>
      <c r="AB57" s="88">
        <v>19800</v>
      </c>
      <c r="AC57" s="88">
        <v>0</v>
      </c>
      <c r="AD57" s="88">
        <v>24025</v>
      </c>
      <c r="AE57" s="88">
        <v>0</v>
      </c>
      <c r="AF57" s="38">
        <f t="shared" ref="AF57:AF76" si="9">IFERROR(C57+L57+W57+AA57+AE57,0)</f>
        <v>49509</v>
      </c>
      <c r="AG57" s="38">
        <v>0</v>
      </c>
      <c r="AH57" s="88">
        <v>0</v>
      </c>
      <c r="AI57" s="88">
        <v>0</v>
      </c>
      <c r="AJ57" s="88">
        <v>0</v>
      </c>
      <c r="AK57" s="88">
        <v>0</v>
      </c>
      <c r="AL57" s="88">
        <v>0</v>
      </c>
      <c r="AM57" s="39">
        <f t="shared" ref="AM57:AM76" si="10">IFERROR(+AF57+AG57,0)</f>
        <v>49509</v>
      </c>
    </row>
    <row r="58" spans="1:40" ht="15" x14ac:dyDescent="0.25">
      <c r="A58" s="22" t="s">
        <v>4</v>
      </c>
      <c r="B58" s="4" t="s">
        <v>145</v>
      </c>
      <c r="C58" s="88">
        <v>6413</v>
      </c>
      <c r="D58" s="88">
        <v>3890</v>
      </c>
      <c r="E58" s="88">
        <v>1102</v>
      </c>
      <c r="F58" s="88">
        <v>0</v>
      </c>
      <c r="G58" s="88">
        <v>1102</v>
      </c>
      <c r="H58" s="88">
        <v>1092</v>
      </c>
      <c r="I58" s="88">
        <v>267</v>
      </c>
      <c r="J58" s="88">
        <v>0</v>
      </c>
      <c r="K58" s="88">
        <v>62</v>
      </c>
      <c r="L58" s="88">
        <v>2778</v>
      </c>
      <c r="M58" s="88">
        <v>717</v>
      </c>
      <c r="N58" s="88">
        <v>0</v>
      </c>
      <c r="O58" s="88">
        <v>285</v>
      </c>
      <c r="P58" s="88">
        <v>0</v>
      </c>
      <c r="Q58" s="88">
        <v>0</v>
      </c>
      <c r="R58" s="88">
        <v>870</v>
      </c>
      <c r="S58" s="88">
        <v>0</v>
      </c>
      <c r="T58" s="88">
        <v>0</v>
      </c>
      <c r="U58" s="88">
        <v>106</v>
      </c>
      <c r="V58" s="88">
        <v>800</v>
      </c>
      <c r="W58" s="88">
        <v>0</v>
      </c>
      <c r="X58" s="88">
        <v>0</v>
      </c>
      <c r="Y58" s="88">
        <v>0</v>
      </c>
      <c r="Z58" s="88">
        <v>0</v>
      </c>
      <c r="AA58" s="88">
        <v>534</v>
      </c>
      <c r="AB58" s="88">
        <v>0</v>
      </c>
      <c r="AC58" s="88">
        <v>0</v>
      </c>
      <c r="AD58" s="88">
        <v>534</v>
      </c>
      <c r="AE58" s="88">
        <v>1113</v>
      </c>
      <c r="AF58" s="38">
        <f t="shared" si="9"/>
        <v>10838</v>
      </c>
      <c r="AG58" s="38">
        <v>0</v>
      </c>
      <c r="AH58" s="88">
        <v>0</v>
      </c>
      <c r="AI58" s="88">
        <v>0</v>
      </c>
      <c r="AJ58" s="88">
        <v>0</v>
      </c>
      <c r="AK58" s="88">
        <v>0</v>
      </c>
      <c r="AL58" s="88">
        <v>0</v>
      </c>
      <c r="AM58" s="39">
        <f t="shared" si="10"/>
        <v>10838</v>
      </c>
    </row>
    <row r="59" spans="1:40" ht="15" x14ac:dyDescent="0.25">
      <c r="A59" s="22" t="s">
        <v>5</v>
      </c>
      <c r="B59" s="4" t="s">
        <v>83</v>
      </c>
      <c r="C59" s="88">
        <v>0</v>
      </c>
      <c r="D59" s="88">
        <v>0</v>
      </c>
      <c r="E59" s="88">
        <v>0</v>
      </c>
      <c r="F59" s="88">
        <v>0</v>
      </c>
      <c r="G59" s="88">
        <v>0</v>
      </c>
      <c r="H59" s="88">
        <v>0</v>
      </c>
      <c r="I59" s="88">
        <v>0</v>
      </c>
      <c r="J59" s="88">
        <v>0</v>
      </c>
      <c r="K59" s="88">
        <v>0</v>
      </c>
      <c r="L59" s="88">
        <v>16847</v>
      </c>
      <c r="M59" s="88">
        <v>16847</v>
      </c>
      <c r="N59" s="88">
        <v>0</v>
      </c>
      <c r="O59" s="88">
        <v>0</v>
      </c>
      <c r="P59" s="88">
        <v>0</v>
      </c>
      <c r="Q59" s="88">
        <v>0</v>
      </c>
      <c r="R59" s="88">
        <v>0</v>
      </c>
      <c r="S59" s="88">
        <v>0</v>
      </c>
      <c r="T59" s="88">
        <v>0</v>
      </c>
      <c r="U59" s="88">
        <v>0</v>
      </c>
      <c r="V59" s="88">
        <v>0</v>
      </c>
      <c r="W59" s="88">
        <v>0</v>
      </c>
      <c r="X59" s="88">
        <v>0</v>
      </c>
      <c r="Y59" s="88">
        <v>0</v>
      </c>
      <c r="Z59" s="88">
        <v>0</v>
      </c>
      <c r="AA59" s="88">
        <v>0</v>
      </c>
      <c r="AB59" s="88">
        <v>0</v>
      </c>
      <c r="AC59" s="88">
        <v>0</v>
      </c>
      <c r="AD59" s="88">
        <v>0</v>
      </c>
      <c r="AE59" s="88">
        <v>0</v>
      </c>
      <c r="AF59" s="38">
        <f t="shared" si="9"/>
        <v>16847</v>
      </c>
      <c r="AG59" s="38">
        <v>0</v>
      </c>
      <c r="AH59" s="88">
        <v>0</v>
      </c>
      <c r="AI59" s="88">
        <v>0</v>
      </c>
      <c r="AJ59" s="88">
        <v>0</v>
      </c>
      <c r="AK59" s="88">
        <v>0</v>
      </c>
      <c r="AL59" s="88">
        <v>0</v>
      </c>
      <c r="AM59" s="39">
        <f t="shared" si="10"/>
        <v>16847</v>
      </c>
    </row>
    <row r="60" spans="1:40" ht="15" x14ac:dyDescent="0.25">
      <c r="A60" s="22" t="s">
        <v>6</v>
      </c>
      <c r="B60" s="4" t="s">
        <v>84</v>
      </c>
      <c r="C60" s="88">
        <v>116</v>
      </c>
      <c r="D60" s="88">
        <v>116</v>
      </c>
      <c r="E60" s="88">
        <v>0</v>
      </c>
      <c r="F60" s="88">
        <v>0</v>
      </c>
      <c r="G60" s="88">
        <v>0</v>
      </c>
      <c r="H60" s="88">
        <v>0</v>
      </c>
      <c r="I60" s="88">
        <v>0</v>
      </c>
      <c r="J60" s="88">
        <v>0</v>
      </c>
      <c r="K60" s="88">
        <v>0</v>
      </c>
      <c r="L60" s="88">
        <v>3849</v>
      </c>
      <c r="M60" s="88">
        <v>2087</v>
      </c>
      <c r="N60" s="88">
        <v>1630</v>
      </c>
      <c r="O60" s="88">
        <v>0</v>
      </c>
      <c r="P60" s="88">
        <v>0</v>
      </c>
      <c r="Q60" s="88">
        <v>0</v>
      </c>
      <c r="R60" s="88">
        <v>0</v>
      </c>
      <c r="S60" s="88">
        <v>17</v>
      </c>
      <c r="T60" s="88">
        <v>0</v>
      </c>
      <c r="U60" s="88">
        <v>115</v>
      </c>
      <c r="V60" s="88">
        <v>0</v>
      </c>
      <c r="W60" s="88">
        <v>7</v>
      </c>
      <c r="X60" s="88">
        <v>7</v>
      </c>
      <c r="Y60" s="88">
        <v>0</v>
      </c>
      <c r="Z60" s="88">
        <v>0</v>
      </c>
      <c r="AA60" s="88">
        <v>0</v>
      </c>
      <c r="AB60" s="88">
        <v>0</v>
      </c>
      <c r="AC60" s="88">
        <v>0</v>
      </c>
      <c r="AD60" s="88">
        <v>0</v>
      </c>
      <c r="AE60" s="88">
        <v>0</v>
      </c>
      <c r="AF60" s="38">
        <f t="shared" si="9"/>
        <v>3972</v>
      </c>
      <c r="AG60" s="38">
        <v>0</v>
      </c>
      <c r="AH60" s="88">
        <v>0</v>
      </c>
      <c r="AI60" s="88">
        <v>0</v>
      </c>
      <c r="AJ60" s="88">
        <v>0</v>
      </c>
      <c r="AK60" s="88">
        <v>0</v>
      </c>
      <c r="AL60" s="88">
        <v>0</v>
      </c>
      <c r="AM60" s="39">
        <f t="shared" si="10"/>
        <v>3972</v>
      </c>
    </row>
    <row r="61" spans="1:40" ht="15" x14ac:dyDescent="0.25">
      <c r="A61" s="22" t="s">
        <v>134</v>
      </c>
      <c r="B61" s="4" t="s">
        <v>9</v>
      </c>
      <c r="C61" s="88">
        <v>460961</v>
      </c>
      <c r="D61" s="88">
        <v>189125</v>
      </c>
      <c r="E61" s="88">
        <v>119369</v>
      </c>
      <c r="F61" s="88">
        <v>45665</v>
      </c>
      <c r="G61" s="88">
        <v>73704</v>
      </c>
      <c r="H61" s="88">
        <v>108887</v>
      </c>
      <c r="I61" s="88">
        <v>41150</v>
      </c>
      <c r="J61" s="88">
        <v>2430</v>
      </c>
      <c r="K61" s="88">
        <v>0</v>
      </c>
      <c r="L61" s="88">
        <v>191817</v>
      </c>
      <c r="M61" s="88">
        <v>122447</v>
      </c>
      <c r="N61" s="88">
        <v>40271</v>
      </c>
      <c r="O61" s="88">
        <v>1993</v>
      </c>
      <c r="P61" s="88">
        <v>1688</v>
      </c>
      <c r="Q61" s="88">
        <v>7357</v>
      </c>
      <c r="R61" s="88">
        <v>1081</v>
      </c>
      <c r="S61" s="88">
        <v>272</v>
      </c>
      <c r="T61" s="88">
        <v>1030</v>
      </c>
      <c r="U61" s="88">
        <v>6827</v>
      </c>
      <c r="V61" s="88">
        <v>8851</v>
      </c>
      <c r="W61" s="88">
        <v>0</v>
      </c>
      <c r="X61" s="88">
        <v>0</v>
      </c>
      <c r="Y61" s="88">
        <v>0</v>
      </c>
      <c r="Z61" s="88">
        <v>0</v>
      </c>
      <c r="AA61" s="88">
        <v>2238</v>
      </c>
      <c r="AB61" s="88">
        <v>295</v>
      </c>
      <c r="AC61" s="88">
        <v>1943</v>
      </c>
      <c r="AD61" s="88">
        <v>0</v>
      </c>
      <c r="AE61" s="88">
        <v>0</v>
      </c>
      <c r="AF61" s="38">
        <f t="shared" si="9"/>
        <v>655016</v>
      </c>
      <c r="AG61" s="38">
        <v>0</v>
      </c>
      <c r="AH61" s="88">
        <v>0</v>
      </c>
      <c r="AI61" s="88">
        <v>0</v>
      </c>
      <c r="AJ61" s="88">
        <v>0</v>
      </c>
      <c r="AK61" s="88">
        <v>0</v>
      </c>
      <c r="AL61" s="88">
        <v>0</v>
      </c>
      <c r="AM61" s="39">
        <f t="shared" si="10"/>
        <v>655016</v>
      </c>
    </row>
    <row r="62" spans="1:40" ht="15" x14ac:dyDescent="0.25">
      <c r="A62" s="22" t="s">
        <v>7</v>
      </c>
      <c r="B62" s="4" t="s">
        <v>130</v>
      </c>
      <c r="C62" s="88">
        <v>3905</v>
      </c>
      <c r="D62" s="88">
        <v>3072</v>
      </c>
      <c r="E62" s="88">
        <v>756</v>
      </c>
      <c r="F62" s="88">
        <v>756</v>
      </c>
      <c r="G62" s="88">
        <v>0</v>
      </c>
      <c r="H62" s="88">
        <v>0</v>
      </c>
      <c r="I62" s="88">
        <v>0</v>
      </c>
      <c r="J62" s="88">
        <v>0</v>
      </c>
      <c r="K62" s="88">
        <v>77</v>
      </c>
      <c r="L62" s="88">
        <v>0</v>
      </c>
      <c r="M62" s="88">
        <v>0</v>
      </c>
      <c r="N62" s="88">
        <v>0</v>
      </c>
      <c r="O62" s="88">
        <v>0</v>
      </c>
      <c r="P62" s="88">
        <v>0</v>
      </c>
      <c r="Q62" s="88">
        <v>0</v>
      </c>
      <c r="R62" s="88">
        <v>0</v>
      </c>
      <c r="S62" s="88">
        <v>0</v>
      </c>
      <c r="T62" s="88">
        <v>0</v>
      </c>
      <c r="U62" s="88">
        <v>0</v>
      </c>
      <c r="V62" s="88">
        <v>0</v>
      </c>
      <c r="W62" s="88">
        <v>0</v>
      </c>
      <c r="X62" s="88">
        <v>0</v>
      </c>
      <c r="Y62" s="88">
        <v>0</v>
      </c>
      <c r="Z62" s="88">
        <v>0</v>
      </c>
      <c r="AA62" s="88">
        <v>0</v>
      </c>
      <c r="AB62" s="88">
        <v>0</v>
      </c>
      <c r="AC62" s="88">
        <v>0</v>
      </c>
      <c r="AD62" s="88">
        <v>0</v>
      </c>
      <c r="AE62" s="88">
        <v>0</v>
      </c>
      <c r="AF62" s="38">
        <f t="shared" ref="AF62" si="11">IFERROR(C62+L62+W62+AA62+AE62,0)</f>
        <v>3905</v>
      </c>
      <c r="AG62" s="38">
        <v>0</v>
      </c>
      <c r="AH62" s="88">
        <v>0</v>
      </c>
      <c r="AI62" s="88">
        <v>0</v>
      </c>
      <c r="AJ62" s="88">
        <v>0</v>
      </c>
      <c r="AK62" s="88">
        <v>0</v>
      </c>
      <c r="AL62" s="88">
        <v>0</v>
      </c>
      <c r="AM62" s="39">
        <f t="shared" ref="AM62" si="12">IFERROR(+AF62+AG62,0)</f>
        <v>3905</v>
      </c>
    </row>
    <row r="63" spans="1:40" ht="15" x14ac:dyDescent="0.25">
      <c r="A63" s="22" t="s">
        <v>8</v>
      </c>
      <c r="B63" s="4" t="s">
        <v>85</v>
      </c>
      <c r="C63" s="88">
        <v>280216</v>
      </c>
      <c r="D63" s="88">
        <v>103124</v>
      </c>
      <c r="E63" s="88">
        <v>59270</v>
      </c>
      <c r="F63" s="88">
        <v>23164</v>
      </c>
      <c r="G63" s="88">
        <v>36106</v>
      </c>
      <c r="H63" s="88">
        <v>93561</v>
      </c>
      <c r="I63" s="88">
        <v>21160</v>
      </c>
      <c r="J63" s="88">
        <v>2475</v>
      </c>
      <c r="K63" s="88">
        <v>626</v>
      </c>
      <c r="L63" s="88">
        <v>63432</v>
      </c>
      <c r="M63" s="88">
        <v>24782</v>
      </c>
      <c r="N63" s="88">
        <v>32616</v>
      </c>
      <c r="O63" s="88">
        <v>79</v>
      </c>
      <c r="P63" s="88">
        <v>472</v>
      </c>
      <c r="Q63" s="88">
        <v>445</v>
      </c>
      <c r="R63" s="88">
        <v>263</v>
      </c>
      <c r="S63" s="88">
        <v>543</v>
      </c>
      <c r="T63" s="88">
        <v>59</v>
      </c>
      <c r="U63" s="88">
        <v>2295</v>
      </c>
      <c r="V63" s="88">
        <v>1878</v>
      </c>
      <c r="W63" s="88">
        <v>131</v>
      </c>
      <c r="X63" s="88">
        <v>131</v>
      </c>
      <c r="Y63" s="88">
        <v>0</v>
      </c>
      <c r="Z63" s="88">
        <v>0</v>
      </c>
      <c r="AA63" s="88">
        <v>393</v>
      </c>
      <c r="AB63" s="88">
        <v>0</v>
      </c>
      <c r="AC63" s="88">
        <v>393</v>
      </c>
      <c r="AD63" s="88">
        <v>0</v>
      </c>
      <c r="AE63" s="88">
        <v>743</v>
      </c>
      <c r="AF63" s="38">
        <f t="shared" si="9"/>
        <v>344915</v>
      </c>
      <c r="AG63" s="38">
        <v>0</v>
      </c>
      <c r="AH63" s="88">
        <v>0</v>
      </c>
      <c r="AI63" s="88">
        <v>0</v>
      </c>
      <c r="AJ63" s="88">
        <v>0</v>
      </c>
      <c r="AK63" s="88">
        <v>0</v>
      </c>
      <c r="AL63" s="88">
        <v>0</v>
      </c>
      <c r="AM63" s="39">
        <f t="shared" si="10"/>
        <v>344915</v>
      </c>
    </row>
    <row r="64" spans="1:40" ht="15" x14ac:dyDescent="0.25">
      <c r="A64" s="22" t="s">
        <v>10</v>
      </c>
      <c r="B64" s="4" t="s">
        <v>131</v>
      </c>
      <c r="C64" s="88">
        <v>62039</v>
      </c>
      <c r="D64" s="88">
        <v>37527</v>
      </c>
      <c r="E64" s="88">
        <v>7002</v>
      </c>
      <c r="F64" s="88">
        <v>4183</v>
      </c>
      <c r="G64" s="88">
        <v>2819</v>
      </c>
      <c r="H64" s="88">
        <v>14067</v>
      </c>
      <c r="I64" s="88">
        <v>3388</v>
      </c>
      <c r="J64" s="88">
        <v>0</v>
      </c>
      <c r="K64" s="88">
        <v>55</v>
      </c>
      <c r="L64" s="88">
        <v>4558</v>
      </c>
      <c r="M64" s="88">
        <v>2927</v>
      </c>
      <c r="N64" s="88">
        <v>0</v>
      </c>
      <c r="O64" s="88">
        <v>0</v>
      </c>
      <c r="P64" s="88">
        <v>0</v>
      </c>
      <c r="Q64" s="88">
        <v>495</v>
      </c>
      <c r="R64" s="88">
        <v>0</v>
      </c>
      <c r="S64" s="88">
        <v>124</v>
      </c>
      <c r="T64" s="88">
        <v>0</v>
      </c>
      <c r="U64" s="88">
        <v>841</v>
      </c>
      <c r="V64" s="88">
        <v>171</v>
      </c>
      <c r="W64" s="88">
        <v>0</v>
      </c>
      <c r="X64" s="88">
        <v>0</v>
      </c>
      <c r="Y64" s="88">
        <v>0</v>
      </c>
      <c r="Z64" s="88">
        <v>0</v>
      </c>
      <c r="AA64" s="88">
        <v>0</v>
      </c>
      <c r="AB64" s="88">
        <v>0</v>
      </c>
      <c r="AC64" s="88">
        <v>0</v>
      </c>
      <c r="AD64" s="88">
        <v>0</v>
      </c>
      <c r="AE64" s="88">
        <v>0</v>
      </c>
      <c r="AF64" s="38">
        <f t="shared" si="9"/>
        <v>66597</v>
      </c>
      <c r="AG64" s="38">
        <v>0</v>
      </c>
      <c r="AH64" s="88">
        <v>0</v>
      </c>
      <c r="AI64" s="88">
        <v>0</v>
      </c>
      <c r="AJ64" s="88">
        <v>0</v>
      </c>
      <c r="AK64" s="88">
        <v>0</v>
      </c>
      <c r="AL64" s="88">
        <v>0</v>
      </c>
      <c r="AM64" s="39">
        <f t="shared" si="10"/>
        <v>66597</v>
      </c>
    </row>
    <row r="65" spans="1:47" ht="15" x14ac:dyDescent="0.25">
      <c r="A65" s="22" t="s">
        <v>11</v>
      </c>
      <c r="B65" s="4" t="s">
        <v>86</v>
      </c>
      <c r="C65" s="88">
        <v>214502</v>
      </c>
      <c r="D65" s="88">
        <v>124561</v>
      </c>
      <c r="E65" s="88">
        <v>36290</v>
      </c>
      <c r="F65" s="88">
        <v>21604</v>
      </c>
      <c r="G65" s="88">
        <v>14686</v>
      </c>
      <c r="H65" s="88">
        <v>33621</v>
      </c>
      <c r="I65" s="88">
        <v>9906</v>
      </c>
      <c r="J65" s="88">
        <v>362</v>
      </c>
      <c r="K65" s="88">
        <v>9762</v>
      </c>
      <c r="L65" s="88">
        <v>46942</v>
      </c>
      <c r="M65" s="88">
        <v>22736</v>
      </c>
      <c r="N65" s="88">
        <v>1295</v>
      </c>
      <c r="O65" s="88">
        <v>3562</v>
      </c>
      <c r="P65" s="88">
        <v>772</v>
      </c>
      <c r="Q65" s="88">
        <v>8532</v>
      </c>
      <c r="R65" s="88">
        <v>1415</v>
      </c>
      <c r="S65" s="88">
        <v>245</v>
      </c>
      <c r="T65" s="88">
        <v>320</v>
      </c>
      <c r="U65" s="88">
        <v>3718</v>
      </c>
      <c r="V65" s="88">
        <v>4347</v>
      </c>
      <c r="W65" s="88">
        <v>0</v>
      </c>
      <c r="X65" s="88">
        <v>0</v>
      </c>
      <c r="Y65" s="88">
        <v>0</v>
      </c>
      <c r="Z65" s="88">
        <v>0</v>
      </c>
      <c r="AA65" s="88">
        <v>56104</v>
      </c>
      <c r="AB65" s="88">
        <v>0</v>
      </c>
      <c r="AC65" s="88">
        <v>154</v>
      </c>
      <c r="AD65" s="88">
        <v>55950</v>
      </c>
      <c r="AE65" s="88">
        <v>51</v>
      </c>
      <c r="AF65" s="38">
        <f t="shared" si="9"/>
        <v>317599</v>
      </c>
      <c r="AG65" s="38">
        <v>0</v>
      </c>
      <c r="AH65" s="88">
        <v>0</v>
      </c>
      <c r="AI65" s="88">
        <v>0</v>
      </c>
      <c r="AJ65" s="88">
        <v>0</v>
      </c>
      <c r="AK65" s="88">
        <v>0</v>
      </c>
      <c r="AL65" s="88">
        <v>0</v>
      </c>
      <c r="AM65" s="39">
        <f t="shared" si="10"/>
        <v>317599</v>
      </c>
    </row>
    <row r="66" spans="1:47" ht="15" x14ac:dyDescent="0.25">
      <c r="A66" s="22" t="s">
        <v>12</v>
      </c>
      <c r="B66" s="4" t="s">
        <v>87</v>
      </c>
      <c r="C66" s="88">
        <v>179638</v>
      </c>
      <c r="D66" s="88">
        <v>66557</v>
      </c>
      <c r="E66" s="88">
        <v>23588</v>
      </c>
      <c r="F66" s="88">
        <v>10843</v>
      </c>
      <c r="G66" s="88">
        <v>12745</v>
      </c>
      <c r="H66" s="88">
        <v>50491</v>
      </c>
      <c r="I66" s="88">
        <v>28965</v>
      </c>
      <c r="J66" s="88">
        <v>4047</v>
      </c>
      <c r="K66" s="88">
        <v>5990</v>
      </c>
      <c r="L66" s="88">
        <v>53044</v>
      </c>
      <c r="M66" s="88">
        <v>25813</v>
      </c>
      <c r="N66" s="88">
        <v>830</v>
      </c>
      <c r="O66" s="88">
        <v>1004</v>
      </c>
      <c r="P66" s="88">
        <v>4138</v>
      </c>
      <c r="Q66" s="88">
        <v>0</v>
      </c>
      <c r="R66" s="88">
        <v>7139</v>
      </c>
      <c r="S66" s="88">
        <v>12</v>
      </c>
      <c r="T66" s="88">
        <v>0</v>
      </c>
      <c r="U66" s="88">
        <v>3277</v>
      </c>
      <c r="V66" s="88">
        <v>10831</v>
      </c>
      <c r="W66" s="88">
        <v>0</v>
      </c>
      <c r="X66" s="88">
        <v>0</v>
      </c>
      <c r="Y66" s="88">
        <v>0</v>
      </c>
      <c r="Z66" s="88">
        <v>0</v>
      </c>
      <c r="AA66" s="88">
        <v>6641</v>
      </c>
      <c r="AB66" s="88">
        <v>1409</v>
      </c>
      <c r="AC66" s="88">
        <v>0</v>
      </c>
      <c r="AD66" s="88">
        <v>5232</v>
      </c>
      <c r="AE66" s="88">
        <v>0</v>
      </c>
      <c r="AF66" s="38">
        <f t="shared" si="9"/>
        <v>239323</v>
      </c>
      <c r="AG66" s="38">
        <v>0</v>
      </c>
      <c r="AH66" s="88">
        <v>0</v>
      </c>
      <c r="AI66" s="88">
        <v>0</v>
      </c>
      <c r="AJ66" s="88">
        <v>0</v>
      </c>
      <c r="AK66" s="88">
        <v>0</v>
      </c>
      <c r="AL66" s="88">
        <v>0</v>
      </c>
      <c r="AM66" s="39">
        <f t="shared" si="10"/>
        <v>239323</v>
      </c>
    </row>
    <row r="67" spans="1:47" ht="15" x14ac:dyDescent="0.25">
      <c r="A67" s="22" t="s">
        <v>13</v>
      </c>
      <c r="B67" s="4" t="s">
        <v>17</v>
      </c>
      <c r="C67" s="88">
        <v>211045</v>
      </c>
      <c r="D67" s="88">
        <v>163971</v>
      </c>
      <c r="E67" s="88">
        <v>18144</v>
      </c>
      <c r="F67" s="88">
        <v>10827</v>
      </c>
      <c r="G67" s="88">
        <v>7317</v>
      </c>
      <c r="H67" s="88">
        <v>15645</v>
      </c>
      <c r="I67" s="88">
        <v>5308</v>
      </c>
      <c r="J67" s="88">
        <v>3002</v>
      </c>
      <c r="K67" s="88">
        <v>4975</v>
      </c>
      <c r="L67" s="88">
        <v>35800</v>
      </c>
      <c r="M67" s="88">
        <v>12178</v>
      </c>
      <c r="N67" s="88">
        <v>964</v>
      </c>
      <c r="O67" s="88">
        <v>691</v>
      </c>
      <c r="P67" s="88">
        <v>383</v>
      </c>
      <c r="Q67" s="88">
        <v>2942</v>
      </c>
      <c r="R67" s="88">
        <v>0</v>
      </c>
      <c r="S67" s="88">
        <v>191</v>
      </c>
      <c r="T67" s="88">
        <v>0</v>
      </c>
      <c r="U67" s="88">
        <v>1559</v>
      </c>
      <c r="V67" s="88">
        <v>16892</v>
      </c>
      <c r="W67" s="88">
        <v>0</v>
      </c>
      <c r="X67" s="88">
        <v>0</v>
      </c>
      <c r="Y67" s="88">
        <v>0</v>
      </c>
      <c r="Z67" s="88">
        <v>0</v>
      </c>
      <c r="AA67" s="88">
        <v>15936</v>
      </c>
      <c r="AB67" s="88">
        <v>10470</v>
      </c>
      <c r="AC67" s="88">
        <v>741</v>
      </c>
      <c r="AD67" s="88">
        <v>4725</v>
      </c>
      <c r="AE67" s="88">
        <v>37</v>
      </c>
      <c r="AF67" s="38">
        <f t="shared" si="9"/>
        <v>262818</v>
      </c>
      <c r="AG67" s="38">
        <v>0</v>
      </c>
      <c r="AH67" s="88">
        <v>0</v>
      </c>
      <c r="AI67" s="88">
        <v>0</v>
      </c>
      <c r="AJ67" s="88">
        <v>0</v>
      </c>
      <c r="AK67" s="88">
        <v>0</v>
      </c>
      <c r="AL67" s="88">
        <v>0</v>
      </c>
      <c r="AM67" s="39">
        <f t="shared" si="10"/>
        <v>262818</v>
      </c>
    </row>
    <row r="68" spans="1:47" ht="15" x14ac:dyDescent="0.25">
      <c r="A68" s="22" t="s">
        <v>14</v>
      </c>
      <c r="B68" s="4" t="s">
        <v>88</v>
      </c>
      <c r="C68" s="88">
        <v>290</v>
      </c>
      <c r="D68" s="88">
        <v>0</v>
      </c>
      <c r="E68" s="88">
        <v>290</v>
      </c>
      <c r="F68" s="88">
        <v>0</v>
      </c>
      <c r="G68" s="88">
        <v>290</v>
      </c>
      <c r="H68" s="88">
        <v>0</v>
      </c>
      <c r="I68" s="88">
        <v>0</v>
      </c>
      <c r="J68" s="88">
        <v>0</v>
      </c>
      <c r="K68" s="88">
        <v>0</v>
      </c>
      <c r="L68" s="88">
        <v>2368</v>
      </c>
      <c r="M68" s="88">
        <v>110</v>
      </c>
      <c r="N68" s="88">
        <v>696</v>
      </c>
      <c r="O68" s="88">
        <v>0</v>
      </c>
      <c r="P68" s="88">
        <v>85</v>
      </c>
      <c r="Q68" s="88">
        <v>585</v>
      </c>
      <c r="R68" s="88">
        <v>218</v>
      </c>
      <c r="S68" s="88">
        <v>0</v>
      </c>
      <c r="T68" s="88">
        <v>0</v>
      </c>
      <c r="U68" s="88">
        <v>288</v>
      </c>
      <c r="V68" s="88">
        <v>386</v>
      </c>
      <c r="W68" s="88">
        <v>105</v>
      </c>
      <c r="X68" s="88">
        <v>105</v>
      </c>
      <c r="Y68" s="88">
        <v>0</v>
      </c>
      <c r="Z68" s="88">
        <v>0</v>
      </c>
      <c r="AA68" s="88">
        <v>0</v>
      </c>
      <c r="AB68" s="88">
        <v>0</v>
      </c>
      <c r="AC68" s="88">
        <v>0</v>
      </c>
      <c r="AD68" s="88">
        <v>0</v>
      </c>
      <c r="AE68" s="88">
        <v>0</v>
      </c>
      <c r="AF68" s="38">
        <f t="shared" si="9"/>
        <v>2763</v>
      </c>
      <c r="AG68" s="38">
        <v>0</v>
      </c>
      <c r="AH68" s="88">
        <v>0</v>
      </c>
      <c r="AI68" s="88">
        <v>0</v>
      </c>
      <c r="AJ68" s="88">
        <v>0</v>
      </c>
      <c r="AK68" s="88">
        <v>0</v>
      </c>
      <c r="AL68" s="88">
        <v>0</v>
      </c>
      <c r="AM68" s="39">
        <f t="shared" si="10"/>
        <v>2763</v>
      </c>
    </row>
    <row r="69" spans="1:47" ht="15" x14ac:dyDescent="0.25">
      <c r="A69" s="22" t="s">
        <v>15</v>
      </c>
      <c r="B69" s="4" t="s">
        <v>132</v>
      </c>
      <c r="C69" s="88">
        <v>135241</v>
      </c>
      <c r="D69" s="88">
        <v>61368</v>
      </c>
      <c r="E69" s="88">
        <v>19022</v>
      </c>
      <c r="F69" s="88">
        <v>5239</v>
      </c>
      <c r="G69" s="88">
        <v>13783</v>
      </c>
      <c r="H69" s="88">
        <v>39571</v>
      </c>
      <c r="I69" s="88">
        <v>10347</v>
      </c>
      <c r="J69" s="88">
        <v>1702</v>
      </c>
      <c r="K69" s="88">
        <v>3231</v>
      </c>
      <c r="L69" s="88">
        <v>88179</v>
      </c>
      <c r="M69" s="88">
        <v>19583</v>
      </c>
      <c r="N69" s="88">
        <v>2105</v>
      </c>
      <c r="O69" s="88">
        <v>5664</v>
      </c>
      <c r="P69" s="88">
        <v>1853</v>
      </c>
      <c r="Q69" s="88">
        <v>23568</v>
      </c>
      <c r="R69" s="88">
        <v>4356</v>
      </c>
      <c r="S69" s="88">
        <v>39</v>
      </c>
      <c r="T69" s="88">
        <v>14</v>
      </c>
      <c r="U69" s="88">
        <v>2293</v>
      </c>
      <c r="V69" s="88">
        <v>28704</v>
      </c>
      <c r="W69" s="88">
        <v>2505</v>
      </c>
      <c r="X69" s="88">
        <v>2505</v>
      </c>
      <c r="Y69" s="88">
        <v>0</v>
      </c>
      <c r="Z69" s="88">
        <v>0</v>
      </c>
      <c r="AA69" s="88">
        <v>506</v>
      </c>
      <c r="AB69" s="88">
        <v>0</v>
      </c>
      <c r="AC69" s="88">
        <v>506</v>
      </c>
      <c r="AD69" s="88">
        <v>0</v>
      </c>
      <c r="AE69" s="88">
        <v>526</v>
      </c>
      <c r="AF69" s="38">
        <f t="shared" si="9"/>
        <v>226957</v>
      </c>
      <c r="AG69" s="38">
        <v>0</v>
      </c>
      <c r="AH69" s="88">
        <v>0</v>
      </c>
      <c r="AI69" s="88">
        <v>0</v>
      </c>
      <c r="AJ69" s="88">
        <v>0</v>
      </c>
      <c r="AK69" s="88">
        <v>0</v>
      </c>
      <c r="AL69" s="88">
        <v>0</v>
      </c>
      <c r="AM69" s="39">
        <f t="shared" si="10"/>
        <v>226957</v>
      </c>
    </row>
    <row r="70" spans="1:47" ht="15" x14ac:dyDescent="0.25">
      <c r="A70" s="22" t="s">
        <v>16</v>
      </c>
      <c r="B70" s="4" t="s">
        <v>22</v>
      </c>
      <c r="C70" s="88">
        <v>607564</v>
      </c>
      <c r="D70" s="88">
        <v>388191</v>
      </c>
      <c r="E70" s="88">
        <v>89617</v>
      </c>
      <c r="F70" s="88">
        <v>54364</v>
      </c>
      <c r="G70" s="88">
        <v>35253</v>
      </c>
      <c r="H70" s="88">
        <v>97962</v>
      </c>
      <c r="I70" s="88">
        <v>26783</v>
      </c>
      <c r="J70" s="88">
        <v>3702</v>
      </c>
      <c r="K70" s="88">
        <v>1309</v>
      </c>
      <c r="L70" s="88">
        <v>97794</v>
      </c>
      <c r="M70" s="88">
        <v>43072</v>
      </c>
      <c r="N70" s="88">
        <v>13576</v>
      </c>
      <c r="O70" s="88">
        <v>2255</v>
      </c>
      <c r="P70" s="88">
        <v>2168</v>
      </c>
      <c r="Q70" s="88">
        <v>10727</v>
      </c>
      <c r="R70" s="88">
        <v>3271</v>
      </c>
      <c r="S70" s="88">
        <v>592</v>
      </c>
      <c r="T70" s="88">
        <v>52</v>
      </c>
      <c r="U70" s="88">
        <v>4365</v>
      </c>
      <c r="V70" s="88">
        <v>17716</v>
      </c>
      <c r="W70" s="88">
        <v>143</v>
      </c>
      <c r="X70" s="88">
        <v>36</v>
      </c>
      <c r="Y70" s="88">
        <v>0</v>
      </c>
      <c r="Z70" s="88">
        <v>107</v>
      </c>
      <c r="AA70" s="88">
        <v>84609</v>
      </c>
      <c r="AB70" s="88">
        <v>66862</v>
      </c>
      <c r="AC70" s="88">
        <v>497</v>
      </c>
      <c r="AD70" s="88">
        <v>17250</v>
      </c>
      <c r="AE70" s="88">
        <v>0</v>
      </c>
      <c r="AF70" s="38">
        <f t="shared" si="9"/>
        <v>790110</v>
      </c>
      <c r="AG70" s="38">
        <v>0</v>
      </c>
      <c r="AH70" s="88">
        <v>0</v>
      </c>
      <c r="AI70" s="88">
        <v>0</v>
      </c>
      <c r="AJ70" s="88">
        <v>0</v>
      </c>
      <c r="AK70" s="88">
        <v>0</v>
      </c>
      <c r="AL70" s="88">
        <v>0</v>
      </c>
      <c r="AM70" s="39">
        <f t="shared" si="10"/>
        <v>790110</v>
      </c>
    </row>
    <row r="71" spans="1:47" ht="15" x14ac:dyDescent="0.25">
      <c r="A71" s="22" t="s">
        <v>60</v>
      </c>
      <c r="B71" s="4" t="s">
        <v>89</v>
      </c>
      <c r="C71" s="88">
        <v>60461</v>
      </c>
      <c r="D71" s="88">
        <v>54042</v>
      </c>
      <c r="E71" s="88">
        <v>6419</v>
      </c>
      <c r="F71" s="88">
        <v>6419</v>
      </c>
      <c r="G71" s="88">
        <v>0</v>
      </c>
      <c r="H71" s="88">
        <v>0</v>
      </c>
      <c r="I71" s="88">
        <v>0</v>
      </c>
      <c r="J71" s="88">
        <v>0</v>
      </c>
      <c r="K71" s="88">
        <v>0</v>
      </c>
      <c r="L71" s="88">
        <v>0</v>
      </c>
      <c r="M71" s="88">
        <v>0</v>
      </c>
      <c r="N71" s="88">
        <v>0</v>
      </c>
      <c r="O71" s="88">
        <v>0</v>
      </c>
      <c r="P71" s="88">
        <v>0</v>
      </c>
      <c r="Q71" s="88">
        <v>0</v>
      </c>
      <c r="R71" s="88">
        <v>0</v>
      </c>
      <c r="S71" s="88">
        <v>0</v>
      </c>
      <c r="T71" s="88">
        <v>0</v>
      </c>
      <c r="U71" s="88">
        <v>0</v>
      </c>
      <c r="V71" s="88">
        <v>0</v>
      </c>
      <c r="W71" s="88">
        <v>0</v>
      </c>
      <c r="X71" s="88">
        <v>0</v>
      </c>
      <c r="Y71" s="88">
        <v>0</v>
      </c>
      <c r="Z71" s="88">
        <v>0</v>
      </c>
      <c r="AA71" s="88">
        <v>0</v>
      </c>
      <c r="AB71" s="88">
        <v>0</v>
      </c>
      <c r="AC71" s="88">
        <v>0</v>
      </c>
      <c r="AD71" s="88">
        <v>0</v>
      </c>
      <c r="AE71" s="88">
        <v>0</v>
      </c>
      <c r="AF71" s="38">
        <f t="shared" si="9"/>
        <v>60461</v>
      </c>
      <c r="AG71" s="38">
        <v>0</v>
      </c>
      <c r="AH71" s="88">
        <v>0</v>
      </c>
      <c r="AI71" s="88">
        <v>0</v>
      </c>
      <c r="AJ71" s="88">
        <v>0</v>
      </c>
      <c r="AK71" s="88">
        <v>0</v>
      </c>
      <c r="AL71" s="88">
        <v>0</v>
      </c>
      <c r="AM71" s="39">
        <f t="shared" si="10"/>
        <v>60461</v>
      </c>
    </row>
    <row r="72" spans="1:47" ht="15" x14ac:dyDescent="0.25">
      <c r="A72" s="22" t="s">
        <v>18</v>
      </c>
      <c r="B72" s="4" t="s">
        <v>92</v>
      </c>
      <c r="C72" s="88">
        <v>200036</v>
      </c>
      <c r="D72" s="88">
        <v>142907</v>
      </c>
      <c r="E72" s="88">
        <v>25471</v>
      </c>
      <c r="F72" s="88">
        <v>13726</v>
      </c>
      <c r="G72" s="88">
        <v>11745</v>
      </c>
      <c r="H72" s="88">
        <v>21335</v>
      </c>
      <c r="I72" s="88">
        <v>7753</v>
      </c>
      <c r="J72" s="88">
        <v>2131</v>
      </c>
      <c r="K72" s="88">
        <v>439</v>
      </c>
      <c r="L72" s="88">
        <v>40252</v>
      </c>
      <c r="M72" s="88">
        <v>19607</v>
      </c>
      <c r="N72" s="88">
        <v>6454</v>
      </c>
      <c r="O72" s="88">
        <v>484</v>
      </c>
      <c r="P72" s="88">
        <v>494</v>
      </c>
      <c r="Q72" s="88">
        <v>3961</v>
      </c>
      <c r="R72" s="88">
        <v>208</v>
      </c>
      <c r="S72" s="88">
        <v>205</v>
      </c>
      <c r="T72" s="88">
        <v>74</v>
      </c>
      <c r="U72" s="88">
        <v>2174</v>
      </c>
      <c r="V72" s="88">
        <v>6591</v>
      </c>
      <c r="W72" s="88">
        <v>34</v>
      </c>
      <c r="X72" s="88">
        <v>34</v>
      </c>
      <c r="Y72" s="88">
        <v>0</v>
      </c>
      <c r="Z72" s="88">
        <v>0</v>
      </c>
      <c r="AA72" s="88">
        <v>745</v>
      </c>
      <c r="AB72" s="88">
        <v>700</v>
      </c>
      <c r="AC72" s="88">
        <v>45</v>
      </c>
      <c r="AD72" s="88">
        <v>0</v>
      </c>
      <c r="AE72" s="88">
        <v>0</v>
      </c>
      <c r="AF72" s="38">
        <f t="shared" si="9"/>
        <v>241067</v>
      </c>
      <c r="AG72" s="38">
        <v>0</v>
      </c>
      <c r="AH72" s="88">
        <v>0</v>
      </c>
      <c r="AI72" s="88">
        <v>0</v>
      </c>
      <c r="AJ72" s="88">
        <v>0</v>
      </c>
      <c r="AK72" s="88">
        <v>0</v>
      </c>
      <c r="AL72" s="88">
        <v>0</v>
      </c>
      <c r="AM72" s="39">
        <f t="shared" si="10"/>
        <v>241067</v>
      </c>
    </row>
    <row r="73" spans="1:47" ht="15" x14ac:dyDescent="0.25">
      <c r="A73" s="22" t="s">
        <v>19</v>
      </c>
      <c r="B73" s="4" t="s">
        <v>90</v>
      </c>
      <c r="C73" s="88">
        <v>18806</v>
      </c>
      <c r="D73" s="88">
        <v>0</v>
      </c>
      <c r="E73" s="88">
        <v>516</v>
      </c>
      <c r="F73" s="88">
        <v>0</v>
      </c>
      <c r="G73" s="88">
        <v>516</v>
      </c>
      <c r="H73" s="88">
        <v>17248</v>
      </c>
      <c r="I73" s="88">
        <v>1042</v>
      </c>
      <c r="J73" s="88">
        <v>0</v>
      </c>
      <c r="K73" s="88">
        <v>0</v>
      </c>
      <c r="L73" s="88">
        <v>0</v>
      </c>
      <c r="M73" s="88">
        <v>0</v>
      </c>
      <c r="N73" s="88">
        <v>0</v>
      </c>
      <c r="O73" s="88">
        <v>0</v>
      </c>
      <c r="P73" s="88">
        <v>0</v>
      </c>
      <c r="Q73" s="88">
        <v>0</v>
      </c>
      <c r="R73" s="88">
        <v>0</v>
      </c>
      <c r="S73" s="88">
        <v>0</v>
      </c>
      <c r="T73" s="88">
        <v>0</v>
      </c>
      <c r="U73" s="88">
        <v>0</v>
      </c>
      <c r="V73" s="88">
        <v>0</v>
      </c>
      <c r="W73" s="88">
        <v>0</v>
      </c>
      <c r="X73" s="88">
        <v>0</v>
      </c>
      <c r="Y73" s="88">
        <v>0</v>
      </c>
      <c r="Z73" s="88">
        <v>0</v>
      </c>
      <c r="AA73" s="88">
        <v>0</v>
      </c>
      <c r="AB73" s="88">
        <v>0</v>
      </c>
      <c r="AC73" s="88">
        <v>0</v>
      </c>
      <c r="AD73" s="88">
        <v>0</v>
      </c>
      <c r="AE73" s="88">
        <v>0</v>
      </c>
      <c r="AF73" s="38">
        <f t="shared" si="9"/>
        <v>18806</v>
      </c>
      <c r="AG73" s="38">
        <v>0</v>
      </c>
      <c r="AH73" s="88">
        <v>0</v>
      </c>
      <c r="AI73" s="88">
        <v>0</v>
      </c>
      <c r="AJ73" s="88">
        <v>0</v>
      </c>
      <c r="AK73" s="88">
        <v>0</v>
      </c>
      <c r="AL73" s="88">
        <v>0</v>
      </c>
      <c r="AM73" s="39">
        <f t="shared" si="10"/>
        <v>18806</v>
      </c>
    </row>
    <row r="74" spans="1:47" ht="15" x14ac:dyDescent="0.25">
      <c r="A74" s="22" t="s">
        <v>20</v>
      </c>
      <c r="B74" s="4" t="s">
        <v>91</v>
      </c>
      <c r="C74" s="88">
        <v>0</v>
      </c>
      <c r="D74" s="88">
        <v>0</v>
      </c>
      <c r="E74" s="88">
        <v>0</v>
      </c>
      <c r="F74" s="88">
        <v>0</v>
      </c>
      <c r="G74" s="88">
        <v>0</v>
      </c>
      <c r="H74" s="88">
        <v>0</v>
      </c>
      <c r="I74" s="88">
        <v>0</v>
      </c>
      <c r="J74" s="88">
        <v>0</v>
      </c>
      <c r="K74" s="88">
        <v>0</v>
      </c>
      <c r="L74" s="88">
        <v>0</v>
      </c>
      <c r="M74" s="88">
        <v>0</v>
      </c>
      <c r="N74" s="88">
        <v>0</v>
      </c>
      <c r="O74" s="88">
        <v>0</v>
      </c>
      <c r="P74" s="88">
        <v>0</v>
      </c>
      <c r="Q74" s="88">
        <v>0</v>
      </c>
      <c r="R74" s="88">
        <v>0</v>
      </c>
      <c r="S74" s="88">
        <v>0</v>
      </c>
      <c r="T74" s="88">
        <v>0</v>
      </c>
      <c r="U74" s="88">
        <v>0</v>
      </c>
      <c r="V74" s="88">
        <v>0</v>
      </c>
      <c r="W74" s="88">
        <v>0</v>
      </c>
      <c r="X74" s="88">
        <v>0</v>
      </c>
      <c r="Y74" s="88">
        <v>0</v>
      </c>
      <c r="Z74" s="88">
        <v>0</v>
      </c>
      <c r="AA74" s="88">
        <v>0</v>
      </c>
      <c r="AB74" s="88">
        <v>0</v>
      </c>
      <c r="AC74" s="88">
        <v>0</v>
      </c>
      <c r="AD74" s="88">
        <v>0</v>
      </c>
      <c r="AE74" s="88">
        <v>0</v>
      </c>
      <c r="AF74" s="38">
        <f t="shared" si="9"/>
        <v>0</v>
      </c>
      <c r="AG74" s="38">
        <v>0</v>
      </c>
      <c r="AH74" s="88">
        <v>0</v>
      </c>
      <c r="AI74" s="88">
        <v>0</v>
      </c>
      <c r="AJ74" s="88">
        <v>0</v>
      </c>
      <c r="AK74" s="88">
        <v>0</v>
      </c>
      <c r="AL74" s="88">
        <v>0</v>
      </c>
      <c r="AM74" s="39">
        <f t="shared" si="10"/>
        <v>0</v>
      </c>
    </row>
    <row r="75" spans="1:47" ht="15" x14ac:dyDescent="0.25">
      <c r="A75" s="22" t="s">
        <v>21</v>
      </c>
      <c r="B75" s="4" t="s">
        <v>24</v>
      </c>
      <c r="C75" s="88">
        <v>2127</v>
      </c>
      <c r="D75" s="88">
        <v>660</v>
      </c>
      <c r="E75" s="88">
        <v>567</v>
      </c>
      <c r="F75" s="88">
        <v>567</v>
      </c>
      <c r="G75" s="88">
        <v>0</v>
      </c>
      <c r="H75" s="88">
        <v>100</v>
      </c>
      <c r="I75" s="88">
        <v>0</v>
      </c>
      <c r="J75" s="88">
        <v>800</v>
      </c>
      <c r="K75" s="88">
        <v>0</v>
      </c>
      <c r="L75" s="88">
        <v>2155</v>
      </c>
      <c r="M75" s="88">
        <v>1128</v>
      </c>
      <c r="N75" s="88">
        <v>186</v>
      </c>
      <c r="O75" s="88">
        <v>40</v>
      </c>
      <c r="P75" s="88">
        <v>60</v>
      </c>
      <c r="Q75" s="88">
        <v>0</v>
      </c>
      <c r="R75" s="88">
        <v>0</v>
      </c>
      <c r="S75" s="88">
        <v>0</v>
      </c>
      <c r="T75" s="88">
        <v>0</v>
      </c>
      <c r="U75" s="88">
        <v>0</v>
      </c>
      <c r="V75" s="88">
        <v>741</v>
      </c>
      <c r="W75" s="88">
        <v>0</v>
      </c>
      <c r="X75" s="88">
        <v>0</v>
      </c>
      <c r="Y75" s="88">
        <v>0</v>
      </c>
      <c r="Z75" s="88">
        <v>0</v>
      </c>
      <c r="AA75" s="88">
        <v>0</v>
      </c>
      <c r="AB75" s="88">
        <v>0</v>
      </c>
      <c r="AC75" s="88">
        <v>0</v>
      </c>
      <c r="AD75" s="88">
        <v>0</v>
      </c>
      <c r="AE75" s="88">
        <v>0</v>
      </c>
      <c r="AF75" s="38">
        <f t="shared" si="9"/>
        <v>4282</v>
      </c>
      <c r="AG75" s="38">
        <v>1724</v>
      </c>
      <c r="AH75" s="88">
        <v>0</v>
      </c>
      <c r="AI75" s="88">
        <v>0</v>
      </c>
      <c r="AJ75" s="88">
        <v>0</v>
      </c>
      <c r="AK75" s="88">
        <v>0</v>
      </c>
      <c r="AL75" s="88">
        <v>1724</v>
      </c>
      <c r="AM75" s="39">
        <f t="shared" si="10"/>
        <v>6006</v>
      </c>
    </row>
    <row r="76" spans="1:47" ht="15" x14ac:dyDescent="0.25">
      <c r="A76" s="22" t="s">
        <v>23</v>
      </c>
      <c r="B76" s="4" t="s">
        <v>25</v>
      </c>
      <c r="C76" s="88">
        <v>0</v>
      </c>
      <c r="D76" s="88">
        <v>0</v>
      </c>
      <c r="E76" s="88">
        <v>0</v>
      </c>
      <c r="F76" s="88">
        <v>0</v>
      </c>
      <c r="G76" s="88">
        <v>0</v>
      </c>
      <c r="H76" s="88">
        <v>0</v>
      </c>
      <c r="I76" s="88">
        <v>0</v>
      </c>
      <c r="J76" s="88">
        <v>0</v>
      </c>
      <c r="K76" s="88">
        <v>0</v>
      </c>
      <c r="L76" s="88">
        <v>0</v>
      </c>
      <c r="M76" s="88">
        <v>0</v>
      </c>
      <c r="N76" s="88">
        <v>0</v>
      </c>
      <c r="O76" s="88">
        <v>0</v>
      </c>
      <c r="P76" s="88">
        <v>0</v>
      </c>
      <c r="Q76" s="88">
        <v>0</v>
      </c>
      <c r="R76" s="88">
        <v>0</v>
      </c>
      <c r="S76" s="88">
        <v>0</v>
      </c>
      <c r="T76" s="88">
        <v>0</v>
      </c>
      <c r="U76" s="88">
        <v>0</v>
      </c>
      <c r="V76" s="88">
        <v>0</v>
      </c>
      <c r="W76" s="88">
        <v>0</v>
      </c>
      <c r="X76" s="88">
        <v>0</v>
      </c>
      <c r="Y76" s="88">
        <v>0</v>
      </c>
      <c r="Z76" s="88">
        <v>0</v>
      </c>
      <c r="AA76" s="88">
        <v>0</v>
      </c>
      <c r="AB76" s="88">
        <v>0</v>
      </c>
      <c r="AC76" s="88">
        <v>0</v>
      </c>
      <c r="AD76" s="88">
        <v>0</v>
      </c>
      <c r="AE76" s="88">
        <v>0</v>
      </c>
      <c r="AF76" s="38">
        <f t="shared" si="9"/>
        <v>0</v>
      </c>
      <c r="AG76" s="38">
        <v>0</v>
      </c>
      <c r="AH76" s="88">
        <v>0</v>
      </c>
      <c r="AI76" s="88">
        <v>0</v>
      </c>
      <c r="AJ76" s="88">
        <v>0</v>
      </c>
      <c r="AK76" s="88">
        <v>0</v>
      </c>
      <c r="AL76" s="88">
        <v>0</v>
      </c>
      <c r="AM76" s="39">
        <f t="shared" si="10"/>
        <v>0</v>
      </c>
    </row>
    <row r="77" spans="1:47" s="31" customFormat="1" x14ac:dyDescent="0.2">
      <c r="A77" s="41"/>
      <c r="B77" s="41" t="s">
        <v>61</v>
      </c>
      <c r="C77" s="42">
        <f t="shared" ref="C77:AM77" si="13">SUM(C57:C76)</f>
        <v>2445414</v>
      </c>
      <c r="D77" s="42">
        <f t="shared" si="13"/>
        <v>1340561</v>
      </c>
      <c r="E77" s="42">
        <f t="shared" si="13"/>
        <v>407577</v>
      </c>
      <c r="F77" s="42">
        <f t="shared" si="13"/>
        <v>197391</v>
      </c>
      <c r="G77" s="42">
        <f t="shared" si="13"/>
        <v>210186</v>
      </c>
      <c r="H77" s="42">
        <f t="shared" si="13"/>
        <v>493880</v>
      </c>
      <c r="I77" s="42">
        <f t="shared" si="13"/>
        <v>156219</v>
      </c>
      <c r="J77" s="42">
        <f t="shared" si="13"/>
        <v>20651</v>
      </c>
      <c r="K77" s="42">
        <f t="shared" si="13"/>
        <v>26526</v>
      </c>
      <c r="L77" s="42">
        <f t="shared" si="13"/>
        <v>653445</v>
      </c>
      <c r="M77" s="42">
        <f t="shared" si="13"/>
        <v>314034</v>
      </c>
      <c r="N77" s="42">
        <f t="shared" si="13"/>
        <v>100623</v>
      </c>
      <c r="O77" s="42">
        <f t="shared" si="13"/>
        <v>16057</v>
      </c>
      <c r="P77" s="42">
        <f t="shared" si="13"/>
        <v>12153</v>
      </c>
      <c r="Q77" s="42">
        <f t="shared" si="13"/>
        <v>61302</v>
      </c>
      <c r="R77" s="42">
        <f t="shared" si="13"/>
        <v>18821</v>
      </c>
      <c r="S77" s="42">
        <f t="shared" si="13"/>
        <v>2240</v>
      </c>
      <c r="T77" s="42">
        <f t="shared" si="13"/>
        <v>1549</v>
      </c>
      <c r="U77" s="42">
        <f t="shared" si="13"/>
        <v>27978</v>
      </c>
      <c r="V77" s="42">
        <f t="shared" si="13"/>
        <v>98688</v>
      </c>
      <c r="W77" s="42">
        <f t="shared" si="13"/>
        <v>2925</v>
      </c>
      <c r="X77" s="42">
        <f t="shared" si="13"/>
        <v>2818</v>
      </c>
      <c r="Y77" s="42">
        <f t="shared" si="13"/>
        <v>0</v>
      </c>
      <c r="Z77" s="42">
        <f t="shared" si="13"/>
        <v>107</v>
      </c>
      <c r="AA77" s="42">
        <f t="shared" si="13"/>
        <v>211531</v>
      </c>
      <c r="AB77" s="42">
        <f t="shared" si="13"/>
        <v>99536</v>
      </c>
      <c r="AC77" s="42">
        <f t="shared" si="13"/>
        <v>4279</v>
      </c>
      <c r="AD77" s="42">
        <f t="shared" si="13"/>
        <v>107716</v>
      </c>
      <c r="AE77" s="43">
        <f t="shared" si="13"/>
        <v>2470</v>
      </c>
      <c r="AF77" s="44">
        <f t="shared" si="13"/>
        <v>3315785</v>
      </c>
      <c r="AG77" s="44">
        <f t="shared" si="13"/>
        <v>1724</v>
      </c>
      <c r="AH77" s="45">
        <f t="shared" si="13"/>
        <v>0</v>
      </c>
      <c r="AI77" s="42">
        <f t="shared" si="13"/>
        <v>0</v>
      </c>
      <c r="AJ77" s="42">
        <f t="shared" si="13"/>
        <v>0</v>
      </c>
      <c r="AK77" s="42">
        <f t="shared" si="13"/>
        <v>0</v>
      </c>
      <c r="AL77" s="42">
        <f t="shared" si="13"/>
        <v>1724</v>
      </c>
      <c r="AM77" s="42">
        <f t="shared" si="13"/>
        <v>3317509</v>
      </c>
    </row>
    <row r="78" spans="1:47" ht="15" x14ac:dyDescent="0.25">
      <c r="A78" s="67"/>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row>
    <row r="79" spans="1:47" ht="15" x14ac:dyDescent="0.25">
      <c r="A79" s="12" t="s">
        <v>93</v>
      </c>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row>
    <row r="80" spans="1:47" s="21" customFormat="1" x14ac:dyDescent="0.2">
      <c r="A80" s="20"/>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c r="AB80" s="20"/>
      <c r="AC80" s="20"/>
      <c r="AD80" s="20"/>
      <c r="AE80" s="20"/>
      <c r="AF80" s="20"/>
      <c r="AG80" s="90"/>
      <c r="AH80" s="20"/>
      <c r="AI80" s="20"/>
      <c r="AJ80" s="20"/>
      <c r="AK80" s="20"/>
      <c r="AL80" s="20"/>
      <c r="AM80" s="90"/>
      <c r="AN80" s="20"/>
      <c r="AO80" s="20"/>
      <c r="AP80" s="20"/>
      <c r="AQ80" s="20"/>
      <c r="AR80" s="20"/>
      <c r="AS80" s="20"/>
      <c r="AT80" s="20"/>
      <c r="AU80" s="20"/>
    </row>
    <row r="81" spans="1:47" ht="75" x14ac:dyDescent="0.2">
      <c r="A81" s="84" t="s">
        <v>26</v>
      </c>
      <c r="B81" s="84" t="s">
        <v>27</v>
      </c>
      <c r="C81" s="15" t="s">
        <v>82</v>
      </c>
      <c r="D81" s="84" t="s">
        <v>28</v>
      </c>
      <c r="E81" s="84" t="s">
        <v>29</v>
      </c>
      <c r="F81" s="84" t="s">
        <v>30</v>
      </c>
      <c r="G81" s="84" t="s">
        <v>31</v>
      </c>
      <c r="H81" s="84" t="s">
        <v>32</v>
      </c>
      <c r="I81" s="84" t="s">
        <v>33</v>
      </c>
      <c r="J81" s="84" t="s">
        <v>34</v>
      </c>
      <c r="K81" s="84" t="s">
        <v>35</v>
      </c>
      <c r="L81" s="16" t="s">
        <v>1</v>
      </c>
      <c r="M81" s="84" t="s">
        <v>36</v>
      </c>
      <c r="N81" s="84" t="s">
        <v>37</v>
      </c>
      <c r="O81" s="84" t="s">
        <v>38</v>
      </c>
      <c r="P81" s="84" t="s">
        <v>39</v>
      </c>
      <c r="Q81" s="84" t="s">
        <v>40</v>
      </c>
      <c r="R81" s="84" t="s">
        <v>41</v>
      </c>
      <c r="S81" s="84" t="s">
        <v>42</v>
      </c>
      <c r="T81" s="84" t="s">
        <v>43</v>
      </c>
      <c r="U81" s="84" t="s">
        <v>44</v>
      </c>
      <c r="V81" s="84" t="s">
        <v>45</v>
      </c>
      <c r="W81" s="16" t="s">
        <v>2</v>
      </c>
      <c r="X81" s="84" t="s">
        <v>46</v>
      </c>
      <c r="Y81" s="84" t="s">
        <v>47</v>
      </c>
      <c r="Z81" s="84" t="s">
        <v>48</v>
      </c>
      <c r="AA81" s="16" t="s">
        <v>49</v>
      </c>
      <c r="AB81" s="84" t="s">
        <v>50</v>
      </c>
      <c r="AC81" s="84" t="s">
        <v>51</v>
      </c>
      <c r="AD81" s="84" t="s">
        <v>52</v>
      </c>
      <c r="AE81" s="34" t="s">
        <v>53</v>
      </c>
      <c r="AF81" s="35" t="s">
        <v>54</v>
      </c>
      <c r="AG81" s="36" t="s">
        <v>80</v>
      </c>
      <c r="AH81" s="37" t="s">
        <v>55</v>
      </c>
      <c r="AI81" s="84" t="s">
        <v>56</v>
      </c>
      <c r="AJ81" s="84" t="s">
        <v>57</v>
      </c>
      <c r="AK81" s="84" t="s">
        <v>58</v>
      </c>
      <c r="AL81" s="84" t="s">
        <v>0</v>
      </c>
      <c r="AM81" s="15" t="s">
        <v>81</v>
      </c>
      <c r="AN81" s="3"/>
      <c r="AO81" s="3"/>
      <c r="AP81" s="3"/>
      <c r="AQ81" s="3"/>
      <c r="AR81" s="3"/>
      <c r="AS81" s="3"/>
      <c r="AT81" s="3"/>
      <c r="AU81" s="3"/>
    </row>
    <row r="82" spans="1:47" x14ac:dyDescent="0.2">
      <c r="A82" s="22" t="s">
        <v>3</v>
      </c>
      <c r="B82" s="4" t="s">
        <v>144</v>
      </c>
      <c r="C82" s="8">
        <f t="shared" ref="C82:AF82" si="14">IF($AF32,C32/$AF32,0)</f>
        <v>8.5051228243426744E-2</v>
      </c>
      <c r="D82" s="8">
        <f t="shared" si="14"/>
        <v>2.9449627030172641E-2</v>
      </c>
      <c r="E82" s="8">
        <f t="shared" si="14"/>
        <v>2.0985063572398471E-2</v>
      </c>
      <c r="F82" s="8">
        <f t="shared" si="14"/>
        <v>1.8868922707954927E-2</v>
      </c>
      <c r="G82" s="8">
        <f t="shared" si="14"/>
        <v>2.1161408644435431E-3</v>
      </c>
      <c r="H82" s="8">
        <f t="shared" si="14"/>
        <v>2.491755867882272E-2</v>
      </c>
      <c r="I82" s="8">
        <f t="shared" si="14"/>
        <v>2.645176080554429E-3</v>
      </c>
      <c r="J82" s="8">
        <f t="shared" si="14"/>
        <v>0</v>
      </c>
      <c r="K82" s="8">
        <f t="shared" si="14"/>
        <v>7.0538028814784767E-3</v>
      </c>
      <c r="L82" s="8">
        <f t="shared" si="14"/>
        <v>0.14213412806179132</v>
      </c>
      <c r="M82" s="8">
        <f t="shared" si="14"/>
        <v>0</v>
      </c>
      <c r="N82" s="8">
        <f t="shared" si="14"/>
        <v>2.0103338212213658E-2</v>
      </c>
      <c r="O82" s="8">
        <f t="shared" si="14"/>
        <v>0</v>
      </c>
      <c r="P82" s="8">
        <f t="shared" si="14"/>
        <v>6.3484225933306297E-3</v>
      </c>
      <c r="Q82" s="8">
        <f t="shared" si="14"/>
        <v>4.7436824377942756E-2</v>
      </c>
      <c r="R82" s="8">
        <f t="shared" si="14"/>
        <v>2.468831008517467E-3</v>
      </c>
      <c r="S82" s="8">
        <f t="shared" si="14"/>
        <v>0</v>
      </c>
      <c r="T82" s="8">
        <f t="shared" si="14"/>
        <v>0</v>
      </c>
      <c r="U82" s="8">
        <f t="shared" si="14"/>
        <v>4.4086268009240481E-3</v>
      </c>
      <c r="V82" s="8">
        <f t="shared" si="14"/>
        <v>6.1368085068862752E-2</v>
      </c>
      <c r="W82" s="8">
        <f t="shared" si="14"/>
        <v>0</v>
      </c>
      <c r="X82" s="8">
        <f t="shared" si="14"/>
        <v>0</v>
      </c>
      <c r="Y82" s="8">
        <f t="shared" si="14"/>
        <v>0</v>
      </c>
      <c r="Z82" s="8">
        <f t="shared" si="14"/>
        <v>0</v>
      </c>
      <c r="AA82" s="8">
        <f t="shared" si="14"/>
        <v>0.77281464369478192</v>
      </c>
      <c r="AB82" s="8">
        <f t="shared" si="14"/>
        <v>0.3491632426331846</v>
      </c>
      <c r="AC82" s="8">
        <f t="shared" si="14"/>
        <v>0</v>
      </c>
      <c r="AD82" s="8">
        <f t="shared" si="14"/>
        <v>0.42365140106159732</v>
      </c>
      <c r="AE82" s="8">
        <f t="shared" si="14"/>
        <v>0</v>
      </c>
      <c r="AF82" s="8">
        <f t="shared" si="14"/>
        <v>1</v>
      </c>
      <c r="AG82" s="8"/>
      <c r="AH82" s="8"/>
      <c r="AI82" s="8"/>
      <c r="AJ82" s="8"/>
      <c r="AK82" s="8"/>
      <c r="AL82" s="8"/>
      <c r="AM82" s="8"/>
      <c r="AN82" s="3"/>
      <c r="AO82" s="3"/>
      <c r="AP82" s="3"/>
      <c r="AQ82" s="3"/>
      <c r="AR82" s="3"/>
      <c r="AS82" s="3"/>
      <c r="AT82" s="3"/>
      <c r="AU82" s="3"/>
    </row>
    <row r="83" spans="1:47" x14ac:dyDescent="0.2">
      <c r="A83" s="22" t="s">
        <v>4</v>
      </c>
      <c r="B83" s="4" t="s">
        <v>145</v>
      </c>
      <c r="C83" s="8">
        <f t="shared" ref="C83:AF83" si="15">IF($AF33,C33/$AF33,0)</f>
        <v>0.79429090437264827</v>
      </c>
      <c r="D83" s="8">
        <f t="shared" si="15"/>
        <v>0.35199169586090567</v>
      </c>
      <c r="E83" s="8">
        <f t="shared" si="15"/>
        <v>0.18559750875827169</v>
      </c>
      <c r="F83" s="8">
        <f t="shared" si="15"/>
        <v>0.10857661865836253</v>
      </c>
      <c r="G83" s="8">
        <f t="shared" si="15"/>
        <v>7.7020890099909173E-2</v>
      </c>
      <c r="H83" s="8">
        <f t="shared" si="15"/>
        <v>0.12474373945763592</v>
      </c>
      <c r="I83" s="8">
        <f t="shared" si="15"/>
        <v>0.10637083171143116</v>
      </c>
      <c r="J83" s="8">
        <f t="shared" si="15"/>
        <v>0</v>
      </c>
      <c r="K83" s="8">
        <f t="shared" si="15"/>
        <v>2.558712858440379E-2</v>
      </c>
      <c r="L83" s="8">
        <f t="shared" si="15"/>
        <v>0.14667185675360062</v>
      </c>
      <c r="M83" s="8">
        <f t="shared" si="15"/>
        <v>6.9676917088361226E-2</v>
      </c>
      <c r="N83" s="8">
        <f t="shared" si="15"/>
        <v>0</v>
      </c>
      <c r="O83" s="8">
        <f t="shared" si="15"/>
        <v>9.8611651745166735E-3</v>
      </c>
      <c r="P83" s="8">
        <f t="shared" si="15"/>
        <v>6.747113014142987E-3</v>
      </c>
      <c r="Q83" s="8">
        <f t="shared" si="15"/>
        <v>0</v>
      </c>
      <c r="R83" s="8">
        <f t="shared" si="15"/>
        <v>2.2576878162709226E-2</v>
      </c>
      <c r="S83" s="8">
        <f t="shared" si="15"/>
        <v>4.8008304139094326E-3</v>
      </c>
      <c r="T83" s="8">
        <f t="shared" si="15"/>
        <v>0</v>
      </c>
      <c r="U83" s="8">
        <f t="shared" si="15"/>
        <v>8.5636434410276373E-3</v>
      </c>
      <c r="V83" s="8">
        <f t="shared" si="15"/>
        <v>2.4445309458933438E-2</v>
      </c>
      <c r="W83" s="8">
        <f t="shared" si="15"/>
        <v>0</v>
      </c>
      <c r="X83" s="8">
        <f t="shared" si="15"/>
        <v>0</v>
      </c>
      <c r="Y83" s="8">
        <f t="shared" si="15"/>
        <v>0</v>
      </c>
      <c r="Z83" s="8">
        <f t="shared" si="15"/>
        <v>0</v>
      </c>
      <c r="AA83" s="8">
        <f t="shared" si="15"/>
        <v>1.3857532113662904E-2</v>
      </c>
      <c r="AB83" s="8">
        <f t="shared" si="15"/>
        <v>0</v>
      </c>
      <c r="AC83" s="8">
        <f t="shared" si="15"/>
        <v>0</v>
      </c>
      <c r="AD83" s="8">
        <f t="shared" si="15"/>
        <v>1.3857532113662904E-2</v>
      </c>
      <c r="AE83" s="8">
        <f t="shared" si="15"/>
        <v>4.5179706760088229E-2</v>
      </c>
      <c r="AF83" s="8">
        <f t="shared" si="15"/>
        <v>1</v>
      </c>
      <c r="AG83" s="8"/>
      <c r="AH83" s="8"/>
      <c r="AI83" s="8"/>
      <c r="AJ83" s="8"/>
      <c r="AK83" s="8"/>
      <c r="AL83" s="8"/>
      <c r="AM83" s="8"/>
      <c r="AN83" s="3"/>
      <c r="AO83" s="3"/>
      <c r="AP83" s="3"/>
      <c r="AQ83" s="3"/>
      <c r="AR83" s="3"/>
      <c r="AS83" s="3"/>
      <c r="AT83" s="3"/>
      <c r="AU83" s="3"/>
    </row>
    <row r="84" spans="1:47" x14ac:dyDescent="0.2">
      <c r="A84" s="22" t="s">
        <v>5</v>
      </c>
      <c r="B84" s="4" t="s">
        <v>83</v>
      </c>
      <c r="C84" s="8">
        <f t="shared" ref="C84:AF84" si="16">IF($AF34,C34/$AF34,0)</f>
        <v>0</v>
      </c>
      <c r="D84" s="8">
        <f t="shared" si="16"/>
        <v>0</v>
      </c>
      <c r="E84" s="8">
        <f t="shared" si="16"/>
        <v>0</v>
      </c>
      <c r="F84" s="8">
        <f t="shared" si="16"/>
        <v>0</v>
      </c>
      <c r="G84" s="8">
        <f t="shared" si="16"/>
        <v>0</v>
      </c>
      <c r="H84" s="8">
        <f t="shared" si="16"/>
        <v>0</v>
      </c>
      <c r="I84" s="8">
        <f t="shared" si="16"/>
        <v>0</v>
      </c>
      <c r="J84" s="8">
        <f t="shared" si="16"/>
        <v>0</v>
      </c>
      <c r="K84" s="8">
        <f t="shared" si="16"/>
        <v>0</v>
      </c>
      <c r="L84" s="8">
        <f t="shared" si="16"/>
        <v>1</v>
      </c>
      <c r="M84" s="8">
        <f t="shared" si="16"/>
        <v>1</v>
      </c>
      <c r="N84" s="8">
        <f t="shared" si="16"/>
        <v>0</v>
      </c>
      <c r="O84" s="8">
        <f t="shared" si="16"/>
        <v>0</v>
      </c>
      <c r="P84" s="8">
        <f t="shared" si="16"/>
        <v>0</v>
      </c>
      <c r="Q84" s="8">
        <f t="shared" si="16"/>
        <v>0</v>
      </c>
      <c r="R84" s="8">
        <f t="shared" si="16"/>
        <v>0</v>
      </c>
      <c r="S84" s="8">
        <f t="shared" si="16"/>
        <v>0</v>
      </c>
      <c r="T84" s="8">
        <f t="shared" si="16"/>
        <v>0</v>
      </c>
      <c r="U84" s="8">
        <f t="shared" si="16"/>
        <v>0</v>
      </c>
      <c r="V84" s="8">
        <f t="shared" si="16"/>
        <v>0</v>
      </c>
      <c r="W84" s="8">
        <f t="shared" si="16"/>
        <v>0</v>
      </c>
      <c r="X84" s="8">
        <f t="shared" si="16"/>
        <v>0</v>
      </c>
      <c r="Y84" s="8">
        <f t="shared" si="16"/>
        <v>0</v>
      </c>
      <c r="Z84" s="8">
        <f t="shared" si="16"/>
        <v>0</v>
      </c>
      <c r="AA84" s="8">
        <f t="shared" si="16"/>
        <v>0</v>
      </c>
      <c r="AB84" s="8">
        <f t="shared" si="16"/>
        <v>0</v>
      </c>
      <c r="AC84" s="8">
        <f t="shared" si="16"/>
        <v>0</v>
      </c>
      <c r="AD84" s="8">
        <f t="shared" si="16"/>
        <v>0</v>
      </c>
      <c r="AE84" s="8">
        <f t="shared" si="16"/>
        <v>0</v>
      </c>
      <c r="AF84" s="8">
        <f t="shared" si="16"/>
        <v>1</v>
      </c>
      <c r="AG84" s="8"/>
      <c r="AH84" s="8"/>
      <c r="AI84" s="8"/>
      <c r="AJ84" s="8"/>
      <c r="AK84" s="8"/>
      <c r="AL84" s="8"/>
      <c r="AM84" s="8"/>
      <c r="AN84" s="3"/>
      <c r="AO84" s="3"/>
      <c r="AP84" s="3"/>
      <c r="AQ84" s="3"/>
      <c r="AR84" s="3"/>
      <c r="AS84" s="3"/>
      <c r="AT84" s="3"/>
      <c r="AU84" s="3"/>
    </row>
    <row r="85" spans="1:47" x14ac:dyDescent="0.2">
      <c r="A85" s="22" t="s">
        <v>6</v>
      </c>
      <c r="B85" s="4" t="s">
        <v>84</v>
      </c>
      <c r="C85" s="8">
        <f t="shared" ref="C85:AF85" si="17">IF($AF35,C35/$AF35,0)</f>
        <v>0.21161511187186699</v>
      </c>
      <c r="D85" s="8">
        <f t="shared" si="17"/>
        <v>7.2380486612055265E-3</v>
      </c>
      <c r="E85" s="8">
        <f t="shared" si="17"/>
        <v>1.0783714390512287E-2</v>
      </c>
      <c r="F85" s="8">
        <f t="shared" si="17"/>
        <v>1.0783714390512287E-2</v>
      </c>
      <c r="G85" s="8">
        <f t="shared" si="17"/>
        <v>0</v>
      </c>
      <c r="H85" s="8">
        <f t="shared" si="17"/>
        <v>0.19359334882014917</v>
      </c>
      <c r="I85" s="8">
        <f t="shared" si="17"/>
        <v>0</v>
      </c>
      <c r="J85" s="8">
        <f t="shared" si="17"/>
        <v>0</v>
      </c>
      <c r="K85" s="8">
        <f t="shared" si="17"/>
        <v>0</v>
      </c>
      <c r="L85" s="8">
        <f t="shared" si="17"/>
        <v>0.63406284386844358</v>
      </c>
      <c r="M85" s="8">
        <f t="shared" si="17"/>
        <v>0.33776745323389168</v>
      </c>
      <c r="N85" s="8">
        <f t="shared" si="17"/>
        <v>0.15126543587235602</v>
      </c>
      <c r="O85" s="8">
        <f t="shared" si="17"/>
        <v>0</v>
      </c>
      <c r="P85" s="8">
        <f t="shared" si="17"/>
        <v>0</v>
      </c>
      <c r="Q85" s="8">
        <f t="shared" si="17"/>
        <v>0</v>
      </c>
      <c r="R85" s="8">
        <f t="shared" si="17"/>
        <v>0</v>
      </c>
      <c r="S85" s="8">
        <f t="shared" si="17"/>
        <v>2.3914904022496637E-2</v>
      </c>
      <c r="T85" s="8">
        <f t="shared" si="17"/>
        <v>0</v>
      </c>
      <c r="U85" s="8">
        <f t="shared" si="17"/>
        <v>4.8490035456657296E-2</v>
      </c>
      <c r="V85" s="8">
        <f t="shared" si="17"/>
        <v>7.2625015283041938E-2</v>
      </c>
      <c r="W85" s="8">
        <f t="shared" si="17"/>
        <v>0.15432204425968946</v>
      </c>
      <c r="X85" s="8">
        <f t="shared" si="17"/>
        <v>0.15432204425968946</v>
      </c>
      <c r="Y85" s="8">
        <f t="shared" si="17"/>
        <v>0</v>
      </c>
      <c r="Z85" s="8">
        <f t="shared" si="17"/>
        <v>0</v>
      </c>
      <c r="AA85" s="8">
        <f t="shared" si="17"/>
        <v>0</v>
      </c>
      <c r="AB85" s="8">
        <f t="shared" si="17"/>
        <v>0</v>
      </c>
      <c r="AC85" s="8">
        <f t="shared" si="17"/>
        <v>0</v>
      </c>
      <c r="AD85" s="8">
        <f t="shared" si="17"/>
        <v>0</v>
      </c>
      <c r="AE85" s="8">
        <f t="shared" si="17"/>
        <v>0</v>
      </c>
      <c r="AF85" s="8">
        <f t="shared" si="17"/>
        <v>1</v>
      </c>
      <c r="AG85" s="8"/>
      <c r="AH85" s="8"/>
      <c r="AI85" s="8"/>
      <c r="AJ85" s="8"/>
      <c r="AK85" s="8"/>
      <c r="AL85" s="8"/>
      <c r="AM85" s="8"/>
      <c r="AN85" s="3"/>
      <c r="AO85" s="3"/>
      <c r="AP85" s="3"/>
      <c r="AQ85" s="3"/>
      <c r="AR85" s="3"/>
      <c r="AS85" s="3"/>
      <c r="AT85" s="3"/>
      <c r="AU85" s="3"/>
    </row>
    <row r="86" spans="1:47" x14ac:dyDescent="0.2">
      <c r="A86" s="22" t="s">
        <v>134</v>
      </c>
      <c r="B86" s="4" t="s">
        <v>9</v>
      </c>
      <c r="C86" s="8">
        <f t="shared" ref="C86:AF86" si="18">IF($AF36,C36/$AF36,0)</f>
        <v>0.71189443555825582</v>
      </c>
      <c r="D86" s="8">
        <f t="shared" si="18"/>
        <v>0.32067732661448584</v>
      </c>
      <c r="E86" s="8">
        <f t="shared" si="18"/>
        <v>0.17395337350186882</v>
      </c>
      <c r="F86" s="8">
        <f t="shared" si="18"/>
        <v>0.11415045170760722</v>
      </c>
      <c r="G86" s="8">
        <f t="shared" si="18"/>
        <v>5.9802921794261575E-2</v>
      </c>
      <c r="H86" s="8">
        <f t="shared" si="18"/>
        <v>0.14029169244112263</v>
      </c>
      <c r="I86" s="8">
        <f t="shared" si="18"/>
        <v>6.8775621065349332E-2</v>
      </c>
      <c r="J86" s="8">
        <f t="shared" si="18"/>
        <v>4.2588000804684792E-3</v>
      </c>
      <c r="K86" s="8">
        <f t="shared" si="18"/>
        <v>3.9376218549607832E-3</v>
      </c>
      <c r="L86" s="8">
        <f t="shared" si="18"/>
        <v>0.26895081972915513</v>
      </c>
      <c r="M86" s="8">
        <f t="shared" si="18"/>
        <v>0.10355968668310435</v>
      </c>
      <c r="N86" s="8">
        <f t="shared" si="18"/>
        <v>4.1429092370046015E-2</v>
      </c>
      <c r="O86" s="8">
        <f t="shared" si="18"/>
        <v>3.1856937710555808E-3</v>
      </c>
      <c r="P86" s="8">
        <f t="shared" si="18"/>
        <v>5.1834919030041759E-3</v>
      </c>
      <c r="Q86" s="8">
        <f t="shared" si="18"/>
        <v>1.7529142286012107E-2</v>
      </c>
      <c r="R86" s="8">
        <f t="shared" si="18"/>
        <v>5.6536643594784393E-3</v>
      </c>
      <c r="S86" s="8">
        <f t="shared" si="18"/>
        <v>2.6065294257808717E-3</v>
      </c>
      <c r="T86" s="8">
        <f t="shared" si="18"/>
        <v>1.016175439837347E-2</v>
      </c>
      <c r="U86" s="8">
        <f t="shared" si="18"/>
        <v>9.3118495633657383E-3</v>
      </c>
      <c r="V86" s="8">
        <f t="shared" si="18"/>
        <v>7.0329914968934412E-2</v>
      </c>
      <c r="W86" s="8">
        <f t="shared" si="18"/>
        <v>1.4083143418832059E-2</v>
      </c>
      <c r="X86" s="8">
        <f t="shared" si="18"/>
        <v>7.4682633591879877E-3</v>
      </c>
      <c r="Y86" s="8">
        <f t="shared" si="18"/>
        <v>4.225174923285363E-3</v>
      </c>
      <c r="Z86" s="8">
        <f t="shared" si="18"/>
        <v>2.3897051363587084E-3</v>
      </c>
      <c r="AA86" s="8">
        <f t="shared" si="18"/>
        <v>5.0716012937569097E-3</v>
      </c>
      <c r="AB86" s="8">
        <f t="shared" si="18"/>
        <v>2.202447795494113E-3</v>
      </c>
      <c r="AC86" s="8">
        <f t="shared" si="18"/>
        <v>2.8691534982627966E-3</v>
      </c>
      <c r="AD86" s="8">
        <f t="shared" si="18"/>
        <v>0</v>
      </c>
      <c r="AE86" s="8">
        <f t="shared" si="18"/>
        <v>0</v>
      </c>
      <c r="AF86" s="8">
        <f t="shared" si="18"/>
        <v>1</v>
      </c>
      <c r="AG86" s="8"/>
      <c r="AH86" s="8"/>
      <c r="AI86" s="8"/>
      <c r="AJ86" s="8"/>
      <c r="AK86" s="8"/>
      <c r="AL86" s="8"/>
      <c r="AM86" s="8"/>
      <c r="AN86" s="3"/>
      <c r="AO86" s="3"/>
      <c r="AP86" s="3"/>
      <c r="AQ86" s="3"/>
      <c r="AR86" s="3"/>
      <c r="AS86" s="3"/>
      <c r="AT86" s="3"/>
      <c r="AU86" s="3"/>
    </row>
    <row r="87" spans="1:47" x14ac:dyDescent="0.2">
      <c r="A87" s="22" t="s">
        <v>7</v>
      </c>
      <c r="B87" s="4" t="s">
        <v>130</v>
      </c>
      <c r="C87" s="8">
        <f t="shared" ref="C87:AF87" si="19">IF($AF37,C37/$AF37,0)</f>
        <v>1</v>
      </c>
      <c r="D87" s="8">
        <f t="shared" si="19"/>
        <v>0.41353602211150309</v>
      </c>
      <c r="E87" s="8">
        <f t="shared" si="19"/>
        <v>0.58095428592210063</v>
      </c>
      <c r="F87" s="8">
        <f t="shared" si="19"/>
        <v>0.58095428592210063</v>
      </c>
      <c r="G87" s="8">
        <f t="shared" si="19"/>
        <v>0</v>
      </c>
      <c r="H87" s="8">
        <f t="shared" si="19"/>
        <v>0</v>
      </c>
      <c r="I87" s="8">
        <f t="shared" si="19"/>
        <v>0</v>
      </c>
      <c r="J87" s="8">
        <f t="shared" si="19"/>
        <v>0</v>
      </c>
      <c r="K87" s="8">
        <f t="shared" si="19"/>
        <v>5.5096919663963342E-3</v>
      </c>
      <c r="L87" s="8">
        <f t="shared" si="19"/>
        <v>0</v>
      </c>
      <c r="M87" s="8">
        <f t="shared" si="19"/>
        <v>0</v>
      </c>
      <c r="N87" s="8">
        <f t="shared" si="19"/>
        <v>0</v>
      </c>
      <c r="O87" s="8">
        <f t="shared" si="19"/>
        <v>0</v>
      </c>
      <c r="P87" s="8">
        <f t="shared" si="19"/>
        <v>0</v>
      </c>
      <c r="Q87" s="8">
        <f t="shared" si="19"/>
        <v>0</v>
      </c>
      <c r="R87" s="8">
        <f t="shared" si="19"/>
        <v>0</v>
      </c>
      <c r="S87" s="8">
        <f t="shared" si="19"/>
        <v>0</v>
      </c>
      <c r="T87" s="8">
        <f t="shared" si="19"/>
        <v>0</v>
      </c>
      <c r="U87" s="8">
        <f t="shared" si="19"/>
        <v>0</v>
      </c>
      <c r="V87" s="8">
        <f t="shared" si="19"/>
        <v>0</v>
      </c>
      <c r="W87" s="8">
        <f t="shared" si="19"/>
        <v>0</v>
      </c>
      <c r="X87" s="8">
        <f t="shared" si="19"/>
        <v>0</v>
      </c>
      <c r="Y87" s="8">
        <f t="shared" si="19"/>
        <v>0</v>
      </c>
      <c r="Z87" s="8">
        <f t="shared" si="19"/>
        <v>0</v>
      </c>
      <c r="AA87" s="8">
        <f t="shared" si="19"/>
        <v>0</v>
      </c>
      <c r="AB87" s="8">
        <f t="shared" si="19"/>
        <v>0</v>
      </c>
      <c r="AC87" s="8">
        <f t="shared" si="19"/>
        <v>0</v>
      </c>
      <c r="AD87" s="8">
        <f t="shared" si="19"/>
        <v>0</v>
      </c>
      <c r="AE87" s="8">
        <f t="shared" si="19"/>
        <v>0</v>
      </c>
      <c r="AF87" s="8">
        <f t="shared" si="19"/>
        <v>1</v>
      </c>
      <c r="AG87" s="8"/>
      <c r="AH87" s="8"/>
      <c r="AI87" s="8"/>
      <c r="AJ87" s="8"/>
      <c r="AK87" s="8"/>
      <c r="AL87" s="8"/>
      <c r="AM87" s="8"/>
      <c r="AN87" s="3"/>
      <c r="AO87" s="3"/>
      <c r="AP87" s="3"/>
      <c r="AQ87" s="3"/>
      <c r="AR87" s="3"/>
      <c r="AS87" s="3"/>
      <c r="AT87" s="3"/>
      <c r="AU87" s="3"/>
    </row>
    <row r="88" spans="1:47" x14ac:dyDescent="0.2">
      <c r="A88" s="22" t="s">
        <v>8</v>
      </c>
      <c r="B88" s="4" t="s">
        <v>85</v>
      </c>
      <c r="C88" s="8">
        <f t="shared" ref="C88:AF88" si="20">IF($AF38,C38/$AF38,0)</f>
        <v>0.75850499596143306</v>
      </c>
      <c r="D88" s="8">
        <f t="shared" si="20"/>
        <v>0.30630976655388803</v>
      </c>
      <c r="E88" s="8">
        <f t="shared" si="20"/>
        <v>0.17134114311212531</v>
      </c>
      <c r="F88" s="8">
        <f t="shared" si="20"/>
        <v>9.9259784346175786E-2</v>
      </c>
      <c r="G88" s="8">
        <f t="shared" si="20"/>
        <v>7.208135876594951E-2</v>
      </c>
      <c r="H88" s="8">
        <f t="shared" si="20"/>
        <v>0.18203204871133002</v>
      </c>
      <c r="I88" s="8">
        <f t="shared" si="20"/>
        <v>8.7992747524612669E-2</v>
      </c>
      <c r="J88" s="8">
        <f t="shared" si="20"/>
        <v>4.7319012895172359E-3</v>
      </c>
      <c r="K88" s="8">
        <f t="shared" si="20"/>
        <v>6.0973887699598403E-3</v>
      </c>
      <c r="L88" s="8">
        <f t="shared" si="20"/>
        <v>0.2086936506950289</v>
      </c>
      <c r="M88" s="8">
        <f t="shared" si="20"/>
        <v>6.1798546115915343E-2</v>
      </c>
      <c r="N88" s="8">
        <f t="shared" si="20"/>
        <v>8.072615127398429E-2</v>
      </c>
      <c r="O88" s="8">
        <f t="shared" si="20"/>
        <v>7.6704529408109894E-3</v>
      </c>
      <c r="P88" s="8">
        <f t="shared" si="20"/>
        <v>4.1529458945002064E-3</v>
      </c>
      <c r="Q88" s="8">
        <f t="shared" si="20"/>
        <v>7.4586399914145151E-3</v>
      </c>
      <c r="R88" s="8">
        <f t="shared" si="20"/>
        <v>1.2369876244754099E-3</v>
      </c>
      <c r="S88" s="8">
        <f t="shared" si="20"/>
        <v>8.5967815728382364E-3</v>
      </c>
      <c r="T88" s="8">
        <f t="shared" si="20"/>
        <v>3.5175070463107833E-3</v>
      </c>
      <c r="U88" s="8">
        <f t="shared" si="20"/>
        <v>5.0199669006964409E-3</v>
      </c>
      <c r="V88" s="8">
        <f t="shared" si="20"/>
        <v>2.8515671334082681E-2</v>
      </c>
      <c r="W88" s="8">
        <f t="shared" si="20"/>
        <v>3.0910569748592151E-3</v>
      </c>
      <c r="X88" s="8">
        <f t="shared" si="20"/>
        <v>1.5857729478149377E-3</v>
      </c>
      <c r="Y88" s="8">
        <f t="shared" si="20"/>
        <v>0</v>
      </c>
      <c r="Z88" s="8">
        <f t="shared" si="20"/>
        <v>1.5052840270442774E-3</v>
      </c>
      <c r="AA88" s="8">
        <f t="shared" si="20"/>
        <v>4.631643160136238E-3</v>
      </c>
      <c r="AB88" s="8">
        <f t="shared" si="20"/>
        <v>4.4480719373259602E-4</v>
      </c>
      <c r="AC88" s="8">
        <f t="shared" si="20"/>
        <v>4.1868359664036419E-3</v>
      </c>
      <c r="AD88" s="8">
        <f t="shared" si="20"/>
        <v>0</v>
      </c>
      <c r="AE88" s="8">
        <f t="shared" si="20"/>
        <v>2.5078653208542558E-2</v>
      </c>
      <c r="AF88" s="8">
        <f t="shared" si="20"/>
        <v>1</v>
      </c>
      <c r="AG88" s="8"/>
      <c r="AH88" s="8"/>
      <c r="AI88" s="8"/>
      <c r="AJ88" s="8"/>
      <c r="AK88" s="8"/>
      <c r="AL88" s="8"/>
      <c r="AM88" s="8"/>
      <c r="AN88" s="3"/>
      <c r="AO88" s="3"/>
      <c r="AP88" s="3"/>
      <c r="AQ88" s="3"/>
      <c r="AR88" s="3"/>
      <c r="AS88" s="3"/>
      <c r="AT88" s="3"/>
      <c r="AU88" s="3"/>
    </row>
    <row r="89" spans="1:47" x14ac:dyDescent="0.2">
      <c r="A89" s="22" t="s">
        <v>10</v>
      </c>
      <c r="B89" s="4" t="s">
        <v>131</v>
      </c>
      <c r="C89" s="8">
        <f t="shared" ref="C89:AF89" si="21">IF($AF39,C39/$AF39,0)</f>
        <v>0.87051658886135286</v>
      </c>
      <c r="D89" s="8">
        <f t="shared" si="21"/>
        <v>0.48817935565673448</v>
      </c>
      <c r="E89" s="8">
        <f t="shared" si="21"/>
        <v>0.15844235682861699</v>
      </c>
      <c r="F89" s="8">
        <f t="shared" si="21"/>
        <v>9.9959656503947905E-2</v>
      </c>
      <c r="G89" s="8">
        <f t="shared" si="21"/>
        <v>5.8482700324669089E-2</v>
      </c>
      <c r="H89" s="8">
        <f t="shared" si="21"/>
        <v>0.12624440474132134</v>
      </c>
      <c r="I89" s="8">
        <f t="shared" si="21"/>
        <v>8.2854014177857191E-2</v>
      </c>
      <c r="J89" s="8">
        <f t="shared" si="21"/>
        <v>1.0762107851612778E-2</v>
      </c>
      <c r="K89" s="8">
        <f t="shared" si="21"/>
        <v>4.0343496052100743E-3</v>
      </c>
      <c r="L89" s="8">
        <f t="shared" si="21"/>
        <v>0.12880717730005956</v>
      </c>
      <c r="M89" s="8">
        <f t="shared" si="21"/>
        <v>2.6484544598774327E-2</v>
      </c>
      <c r="N89" s="8">
        <f t="shared" si="21"/>
        <v>1.1991623921772041E-2</v>
      </c>
      <c r="O89" s="8">
        <f t="shared" si="21"/>
        <v>3.9613470885443685E-3</v>
      </c>
      <c r="P89" s="8">
        <f t="shared" si="21"/>
        <v>5.7518298657137914E-3</v>
      </c>
      <c r="Q89" s="8">
        <f t="shared" si="21"/>
        <v>1.5714752271723052E-2</v>
      </c>
      <c r="R89" s="8">
        <f t="shared" si="21"/>
        <v>0</v>
      </c>
      <c r="S89" s="8">
        <f t="shared" si="21"/>
        <v>6.1821604902695332E-3</v>
      </c>
      <c r="T89" s="8">
        <f t="shared" si="21"/>
        <v>5.3560793806312797E-3</v>
      </c>
      <c r="U89" s="8">
        <f t="shared" si="21"/>
        <v>1.4327704455074636E-2</v>
      </c>
      <c r="V89" s="8">
        <f t="shared" si="21"/>
        <v>3.903713522755653E-2</v>
      </c>
      <c r="W89" s="8">
        <f t="shared" si="21"/>
        <v>6.762338385875934E-4</v>
      </c>
      <c r="X89" s="8">
        <f t="shared" si="21"/>
        <v>6.762338385875934E-4</v>
      </c>
      <c r="Y89" s="8">
        <f t="shared" si="21"/>
        <v>0</v>
      </c>
      <c r="Z89" s="8">
        <f t="shared" si="21"/>
        <v>0</v>
      </c>
      <c r="AA89" s="8">
        <f t="shared" si="21"/>
        <v>0</v>
      </c>
      <c r="AB89" s="8">
        <f t="shared" si="21"/>
        <v>0</v>
      </c>
      <c r="AC89" s="8">
        <f t="shared" si="21"/>
        <v>0</v>
      </c>
      <c r="AD89" s="8">
        <f t="shared" si="21"/>
        <v>0</v>
      </c>
      <c r="AE89" s="8">
        <f t="shared" si="21"/>
        <v>0</v>
      </c>
      <c r="AF89" s="8">
        <f t="shared" si="21"/>
        <v>1</v>
      </c>
      <c r="AG89" s="8"/>
      <c r="AH89" s="8"/>
      <c r="AI89" s="8"/>
      <c r="AJ89" s="8"/>
      <c r="AK89" s="8"/>
      <c r="AL89" s="8"/>
      <c r="AM89" s="8"/>
      <c r="AN89" s="3"/>
      <c r="AO89" s="3"/>
      <c r="AP89" s="3"/>
      <c r="AQ89" s="3"/>
      <c r="AR89" s="3"/>
      <c r="AS89" s="3"/>
      <c r="AT89" s="3"/>
      <c r="AU89" s="3"/>
    </row>
    <row r="90" spans="1:47" x14ac:dyDescent="0.2">
      <c r="A90" s="22" t="s">
        <v>11</v>
      </c>
      <c r="B90" s="4" t="s">
        <v>86</v>
      </c>
      <c r="C90" s="8">
        <f t="shared" ref="C90:AF90" si="22">IF($AF40,C40/$AF40,0)</f>
        <v>0.60942039877591581</v>
      </c>
      <c r="D90" s="8">
        <f t="shared" si="22"/>
        <v>0.23629654708448194</v>
      </c>
      <c r="E90" s="8">
        <f t="shared" si="22"/>
        <v>0.13340809956118013</v>
      </c>
      <c r="F90" s="8">
        <f t="shared" si="22"/>
        <v>8.5990161211942556E-2</v>
      </c>
      <c r="G90" s="8">
        <f t="shared" si="22"/>
        <v>4.7417938349237576E-2</v>
      </c>
      <c r="H90" s="8">
        <f t="shared" si="22"/>
        <v>0.1367105583825978</v>
      </c>
      <c r="I90" s="8">
        <f t="shared" si="22"/>
        <v>8.9018996070030221E-2</v>
      </c>
      <c r="J90" s="8">
        <f t="shared" si="22"/>
        <v>4.4655430815457786E-4</v>
      </c>
      <c r="K90" s="8">
        <f t="shared" si="22"/>
        <v>1.3539643369471154E-2</v>
      </c>
      <c r="L90" s="8">
        <f t="shared" si="22"/>
        <v>0.28746057990768292</v>
      </c>
      <c r="M90" s="8">
        <f t="shared" si="22"/>
        <v>5.7686498445086228E-2</v>
      </c>
      <c r="N90" s="8">
        <f t="shared" si="22"/>
        <v>1.0313799257785878E-2</v>
      </c>
      <c r="O90" s="8">
        <f t="shared" si="22"/>
        <v>1.5009186468528866E-2</v>
      </c>
      <c r="P90" s="8">
        <f t="shared" si="22"/>
        <v>3.8191338305749604E-2</v>
      </c>
      <c r="Q90" s="8">
        <f t="shared" si="22"/>
        <v>5.1250862827564365E-2</v>
      </c>
      <c r="R90" s="8">
        <f t="shared" si="22"/>
        <v>1.9581990143700007E-2</v>
      </c>
      <c r="S90" s="8">
        <f t="shared" si="22"/>
        <v>7.3250959143199464E-3</v>
      </c>
      <c r="T90" s="8">
        <f t="shared" si="22"/>
        <v>2.3451397817137471E-3</v>
      </c>
      <c r="U90" s="8">
        <f t="shared" si="22"/>
        <v>1.8076693513433842E-2</v>
      </c>
      <c r="V90" s="8">
        <f t="shared" si="22"/>
        <v>6.7679975249800434E-2</v>
      </c>
      <c r="W90" s="8">
        <f t="shared" si="22"/>
        <v>2.6129264338260509E-2</v>
      </c>
      <c r="X90" s="8">
        <f t="shared" si="22"/>
        <v>2.6129264338260509E-2</v>
      </c>
      <c r="Y90" s="8">
        <f t="shared" si="22"/>
        <v>0</v>
      </c>
      <c r="Z90" s="8">
        <f t="shared" si="22"/>
        <v>0</v>
      </c>
      <c r="AA90" s="8">
        <f t="shared" si="22"/>
        <v>5.2246854054085606E-2</v>
      </c>
      <c r="AB90" s="8">
        <f t="shared" si="22"/>
        <v>0</v>
      </c>
      <c r="AC90" s="8">
        <f t="shared" si="22"/>
        <v>1.1236824094085782E-4</v>
      </c>
      <c r="AD90" s="8">
        <f t="shared" si="22"/>
        <v>5.2134485813144747E-2</v>
      </c>
      <c r="AE90" s="8">
        <f t="shared" si="22"/>
        <v>2.4742902924055121E-2</v>
      </c>
      <c r="AF90" s="8">
        <f t="shared" si="22"/>
        <v>1</v>
      </c>
      <c r="AG90" s="8"/>
      <c r="AH90" s="8"/>
      <c r="AI90" s="8"/>
      <c r="AJ90" s="8"/>
      <c r="AK90" s="8"/>
      <c r="AL90" s="8"/>
      <c r="AM90" s="8"/>
      <c r="AN90" s="3"/>
      <c r="AO90" s="3"/>
      <c r="AP90" s="3"/>
      <c r="AQ90" s="3"/>
      <c r="AR90" s="3"/>
      <c r="AS90" s="3"/>
      <c r="AT90" s="3"/>
      <c r="AU90" s="3"/>
    </row>
    <row r="91" spans="1:47" x14ac:dyDescent="0.2">
      <c r="A91" s="22" t="s">
        <v>12</v>
      </c>
      <c r="B91" s="4" t="s">
        <v>87</v>
      </c>
      <c r="C91" s="8">
        <f t="shared" ref="C91:AF91" si="23">IF($AF41,C41/$AF41,0)</f>
        <v>0.62484752434686586</v>
      </c>
      <c r="D91" s="8">
        <f t="shared" si="23"/>
        <v>0.23045390147282618</v>
      </c>
      <c r="E91" s="8">
        <f t="shared" si="23"/>
        <v>0.12307165075492682</v>
      </c>
      <c r="F91" s="8">
        <f t="shared" si="23"/>
        <v>6.2644679535239764E-2</v>
      </c>
      <c r="G91" s="8">
        <f t="shared" si="23"/>
        <v>6.0426971219687049E-2</v>
      </c>
      <c r="H91" s="8">
        <f t="shared" si="23"/>
        <v>0.14470907842336564</v>
      </c>
      <c r="I91" s="8">
        <f t="shared" si="23"/>
        <v>0.10081709880684929</v>
      </c>
      <c r="J91" s="8">
        <f t="shared" si="23"/>
        <v>1.0433339417040772E-2</v>
      </c>
      <c r="K91" s="8">
        <f t="shared" si="23"/>
        <v>1.5362455471857163E-2</v>
      </c>
      <c r="L91" s="8">
        <f t="shared" si="23"/>
        <v>0.35540975082622439</v>
      </c>
      <c r="M91" s="8">
        <f t="shared" si="23"/>
        <v>6.2936172280090394E-2</v>
      </c>
      <c r="N91" s="8">
        <f t="shared" si="23"/>
        <v>4.9566896928428025E-3</v>
      </c>
      <c r="O91" s="8">
        <f t="shared" si="23"/>
        <v>1.3739549919445586E-2</v>
      </c>
      <c r="P91" s="8">
        <f t="shared" si="23"/>
        <v>4.6491779773292177E-2</v>
      </c>
      <c r="Q91" s="8">
        <f t="shared" si="23"/>
        <v>0</v>
      </c>
      <c r="R91" s="8">
        <f t="shared" si="23"/>
        <v>4.6494405834056597E-2</v>
      </c>
      <c r="S91" s="8">
        <f t="shared" si="23"/>
        <v>4.1531150989302743E-3</v>
      </c>
      <c r="T91" s="8">
        <f t="shared" si="23"/>
        <v>0</v>
      </c>
      <c r="U91" s="8">
        <f t="shared" si="23"/>
        <v>3.6149039452623898E-2</v>
      </c>
      <c r="V91" s="8">
        <f t="shared" si="23"/>
        <v>0.14048899877494264</v>
      </c>
      <c r="W91" s="8">
        <f t="shared" si="23"/>
        <v>9.9330748414187559E-3</v>
      </c>
      <c r="X91" s="8">
        <f t="shared" si="23"/>
        <v>0</v>
      </c>
      <c r="Y91" s="8">
        <f t="shared" si="23"/>
        <v>9.9330748414187559E-3</v>
      </c>
      <c r="Z91" s="8">
        <f t="shared" si="23"/>
        <v>0</v>
      </c>
      <c r="AA91" s="8">
        <f t="shared" si="23"/>
        <v>9.8096499854910136E-3</v>
      </c>
      <c r="AB91" s="8">
        <f t="shared" si="23"/>
        <v>1.9498501175818708E-3</v>
      </c>
      <c r="AC91" s="8">
        <f t="shared" si="23"/>
        <v>9.900249081863505E-4</v>
      </c>
      <c r="AD91" s="8">
        <f t="shared" si="23"/>
        <v>6.8697749597227929E-3</v>
      </c>
      <c r="AE91" s="8">
        <f t="shared" si="23"/>
        <v>0</v>
      </c>
      <c r="AF91" s="8">
        <f t="shared" si="23"/>
        <v>1</v>
      </c>
      <c r="AG91" s="8"/>
      <c r="AH91" s="8"/>
      <c r="AI91" s="8"/>
      <c r="AJ91" s="8"/>
      <c r="AK91" s="8"/>
      <c r="AL91" s="8"/>
      <c r="AM91" s="8"/>
      <c r="AN91" s="3"/>
      <c r="AO91" s="3"/>
      <c r="AP91" s="3"/>
      <c r="AQ91" s="3"/>
      <c r="AR91" s="3"/>
      <c r="AS91" s="3"/>
      <c r="AT91" s="3"/>
      <c r="AU91" s="3"/>
    </row>
    <row r="92" spans="1:47" x14ac:dyDescent="0.2">
      <c r="A92" s="22" t="s">
        <v>13</v>
      </c>
      <c r="B92" s="4" t="s">
        <v>17</v>
      </c>
      <c r="C92" s="8">
        <f t="shared" ref="C92:AF92" si="24">IF($AF42,C42/$AF42,0)</f>
        <v>0.75670911943947738</v>
      </c>
      <c r="D92" s="8">
        <f t="shared" si="24"/>
        <v>0.53967229865343214</v>
      </c>
      <c r="E92" s="8">
        <f t="shared" si="24"/>
        <v>8.1814399883224462E-2</v>
      </c>
      <c r="F92" s="8">
        <f t="shared" si="24"/>
        <v>5.1525015509250809E-2</v>
      </c>
      <c r="G92" s="8">
        <f t="shared" si="24"/>
        <v>3.0289384373973653E-2</v>
      </c>
      <c r="H92" s="8">
        <f t="shared" si="24"/>
        <v>6.5882567602087369E-2</v>
      </c>
      <c r="I92" s="8">
        <f t="shared" si="24"/>
        <v>4.4862971207532021E-2</v>
      </c>
      <c r="J92" s="8">
        <f t="shared" si="24"/>
        <v>6.6437981242929607E-3</v>
      </c>
      <c r="K92" s="8">
        <f t="shared" si="24"/>
        <v>1.7833083968908512E-2</v>
      </c>
      <c r="L92" s="8">
        <f t="shared" si="24"/>
        <v>0.1869043535379338</v>
      </c>
      <c r="M92" s="8">
        <f t="shared" si="24"/>
        <v>2.4787796956537607E-2</v>
      </c>
      <c r="N92" s="8">
        <f t="shared" si="24"/>
        <v>1.4013064263036893E-3</v>
      </c>
      <c r="O92" s="8">
        <f t="shared" si="24"/>
        <v>4.1542896763128124E-3</v>
      </c>
      <c r="P92" s="8">
        <f t="shared" si="24"/>
        <v>8.9508447980148152E-3</v>
      </c>
      <c r="Q92" s="8">
        <f t="shared" si="24"/>
        <v>2.8380834215231909E-2</v>
      </c>
      <c r="R92" s="8">
        <f t="shared" si="24"/>
        <v>4.2564682698974562E-3</v>
      </c>
      <c r="S92" s="8">
        <f t="shared" si="24"/>
        <v>3.2784731598730064E-3</v>
      </c>
      <c r="T92" s="8">
        <f t="shared" si="24"/>
        <v>1.0743349268328285E-3</v>
      </c>
      <c r="U92" s="8">
        <f t="shared" si="24"/>
        <v>1.4209393132138816E-2</v>
      </c>
      <c r="V92" s="8">
        <f t="shared" si="24"/>
        <v>9.6410611976790864E-2</v>
      </c>
      <c r="W92" s="8">
        <f t="shared" si="24"/>
        <v>6.5781118855599754E-3</v>
      </c>
      <c r="X92" s="8">
        <f t="shared" si="24"/>
        <v>6.5781118855599754E-3</v>
      </c>
      <c r="Y92" s="8">
        <f t="shared" si="24"/>
        <v>0</v>
      </c>
      <c r="Z92" s="8">
        <f t="shared" si="24"/>
        <v>0</v>
      </c>
      <c r="AA92" s="8">
        <f t="shared" si="24"/>
        <v>3.0032478195817978E-2</v>
      </c>
      <c r="AB92" s="8">
        <f t="shared" si="24"/>
        <v>8.5304528701237083E-3</v>
      </c>
      <c r="AC92" s="8">
        <f t="shared" si="24"/>
        <v>1.805349779221253E-2</v>
      </c>
      <c r="AD92" s="8">
        <f t="shared" si="24"/>
        <v>3.4485275334817356E-3</v>
      </c>
      <c r="AE92" s="8">
        <f t="shared" si="24"/>
        <v>1.9775936941210815E-2</v>
      </c>
      <c r="AF92" s="8">
        <f t="shared" si="24"/>
        <v>1</v>
      </c>
      <c r="AG92" s="8"/>
      <c r="AH92" s="8"/>
      <c r="AI92" s="8"/>
      <c r="AJ92" s="8"/>
      <c r="AK92" s="8"/>
      <c r="AL92" s="8"/>
      <c r="AM92" s="8"/>
      <c r="AN92" s="3"/>
      <c r="AO92" s="3"/>
      <c r="AP92" s="3"/>
      <c r="AQ92" s="3"/>
      <c r="AR92" s="3"/>
      <c r="AS92" s="3"/>
      <c r="AT92" s="3"/>
      <c r="AU92" s="3"/>
    </row>
    <row r="93" spans="1:47" x14ac:dyDescent="0.2">
      <c r="A93" s="22" t="s">
        <v>14</v>
      </c>
      <c r="B93" s="4" t="s">
        <v>88</v>
      </c>
      <c r="C93" s="8">
        <f t="shared" ref="C93:AF93" si="25">IF($AF43,C43/$AF43,0)</f>
        <v>0.44704870444038275</v>
      </c>
      <c r="D93" s="8">
        <f t="shared" si="25"/>
        <v>0.30785220227215709</v>
      </c>
      <c r="E93" s="8">
        <f t="shared" si="25"/>
        <v>1.0393147690212523E-2</v>
      </c>
      <c r="F93" s="8">
        <f t="shared" si="25"/>
        <v>0</v>
      </c>
      <c r="G93" s="8">
        <f t="shared" si="25"/>
        <v>1.0393147690212523E-2</v>
      </c>
      <c r="H93" s="8">
        <f t="shared" si="25"/>
        <v>0</v>
      </c>
      <c r="I93" s="8">
        <f t="shared" si="25"/>
        <v>0.12880335447801311</v>
      </c>
      <c r="J93" s="8">
        <f t="shared" si="25"/>
        <v>0</v>
      </c>
      <c r="K93" s="8">
        <f t="shared" si="25"/>
        <v>0</v>
      </c>
      <c r="L93" s="8">
        <f t="shared" si="25"/>
        <v>0.52320539010142275</v>
      </c>
      <c r="M93" s="8">
        <f t="shared" si="25"/>
        <v>5.9850195319499696E-3</v>
      </c>
      <c r="N93" s="8">
        <f t="shared" si="25"/>
        <v>2.712969931548579E-2</v>
      </c>
      <c r="O93" s="8">
        <f t="shared" si="25"/>
        <v>2.6520445830197472E-3</v>
      </c>
      <c r="P93" s="8">
        <f t="shared" si="25"/>
        <v>4.977959359208687E-2</v>
      </c>
      <c r="Q93" s="8">
        <f t="shared" si="25"/>
        <v>2.3366663082822637E-2</v>
      </c>
      <c r="R93" s="8">
        <f t="shared" si="25"/>
        <v>0.13435831272623017</v>
      </c>
      <c r="S93" s="8">
        <f t="shared" si="25"/>
        <v>8.8520947568361819E-3</v>
      </c>
      <c r="T93" s="8">
        <f t="shared" si="25"/>
        <v>0</v>
      </c>
      <c r="U93" s="8">
        <f t="shared" si="25"/>
        <v>2.9566713256639073E-2</v>
      </c>
      <c r="V93" s="8">
        <f t="shared" si="25"/>
        <v>0.24151524925635237</v>
      </c>
      <c r="W93" s="8">
        <f t="shared" si="25"/>
        <v>2.9745905458194461E-2</v>
      </c>
      <c r="X93" s="8">
        <f t="shared" si="25"/>
        <v>2.9745905458194461E-2</v>
      </c>
      <c r="Y93" s="8">
        <f t="shared" si="25"/>
        <v>0</v>
      </c>
      <c r="Z93" s="8">
        <f t="shared" si="25"/>
        <v>0</v>
      </c>
      <c r="AA93" s="8">
        <f t="shared" si="25"/>
        <v>0</v>
      </c>
      <c r="AB93" s="8">
        <f t="shared" si="25"/>
        <v>0</v>
      </c>
      <c r="AC93" s="8">
        <f t="shared" si="25"/>
        <v>0</v>
      </c>
      <c r="AD93" s="8">
        <f t="shared" si="25"/>
        <v>0</v>
      </c>
      <c r="AE93" s="8">
        <f t="shared" si="25"/>
        <v>0</v>
      </c>
      <c r="AF93" s="8">
        <f t="shared" si="25"/>
        <v>1</v>
      </c>
      <c r="AG93" s="8"/>
      <c r="AH93" s="8"/>
      <c r="AI93" s="8"/>
      <c r="AJ93" s="8"/>
      <c r="AK93" s="8"/>
      <c r="AL93" s="8"/>
      <c r="AM93" s="8"/>
      <c r="AN93" s="3"/>
      <c r="AO93" s="3"/>
      <c r="AP93" s="3"/>
      <c r="AQ93" s="3"/>
      <c r="AR93" s="3"/>
      <c r="AS93" s="3"/>
      <c r="AT93" s="3"/>
      <c r="AU93" s="3"/>
    </row>
    <row r="94" spans="1:47" x14ac:dyDescent="0.2">
      <c r="A94" s="22" t="s">
        <v>15</v>
      </c>
      <c r="B94" s="4" t="s">
        <v>132</v>
      </c>
      <c r="C94" s="8">
        <f t="shared" ref="C94:AF94" si="26">IF($AF44,C44/$AF44,0)</f>
        <v>0.59440925628759989</v>
      </c>
      <c r="D94" s="8">
        <f t="shared" si="26"/>
        <v>0.22473583480122017</v>
      </c>
      <c r="E94" s="8">
        <f t="shared" si="26"/>
        <v>9.6079272421654038E-2</v>
      </c>
      <c r="F94" s="8">
        <f t="shared" si="26"/>
        <v>3.0765747032836393E-2</v>
      </c>
      <c r="G94" s="8">
        <f t="shared" si="26"/>
        <v>6.5313525388817642E-2</v>
      </c>
      <c r="H94" s="8">
        <f t="shared" si="26"/>
        <v>0.15044733352639039</v>
      </c>
      <c r="I94" s="8">
        <f t="shared" si="26"/>
        <v>0.1056932962025096</v>
      </c>
      <c r="J94" s="8">
        <f t="shared" si="26"/>
        <v>7.1166202531369955E-3</v>
      </c>
      <c r="K94" s="8">
        <f t="shared" si="26"/>
        <v>1.033689908268866E-2</v>
      </c>
      <c r="L94" s="8">
        <f t="shared" si="26"/>
        <v>0.3617827585531172</v>
      </c>
      <c r="M94" s="8">
        <f t="shared" si="26"/>
        <v>5.355047171968115E-2</v>
      </c>
      <c r="N94" s="8">
        <f t="shared" si="26"/>
        <v>5.8211057814782797E-3</v>
      </c>
      <c r="O94" s="8">
        <f t="shared" si="26"/>
        <v>2.595819080859699E-2</v>
      </c>
      <c r="P94" s="8">
        <f t="shared" si="26"/>
        <v>4.5277686450660493E-2</v>
      </c>
      <c r="Q94" s="8">
        <f t="shared" si="26"/>
        <v>6.8819035135658874E-2</v>
      </c>
      <c r="R94" s="8">
        <f t="shared" si="26"/>
        <v>1.5275095421717177E-2</v>
      </c>
      <c r="S94" s="8">
        <f t="shared" si="26"/>
        <v>3.7744106497821575E-3</v>
      </c>
      <c r="T94" s="8">
        <f t="shared" si="26"/>
        <v>1.2661204458311651E-3</v>
      </c>
      <c r="U94" s="8">
        <f t="shared" si="26"/>
        <v>1.0422903824924827E-2</v>
      </c>
      <c r="V94" s="8">
        <f t="shared" si="26"/>
        <v>0.13161773831478607</v>
      </c>
      <c r="W94" s="8">
        <f t="shared" si="26"/>
        <v>1.4595766824813783E-2</v>
      </c>
      <c r="X94" s="8">
        <f t="shared" si="26"/>
        <v>1.4595766824813783E-2</v>
      </c>
      <c r="Y94" s="8">
        <f t="shared" si="26"/>
        <v>0</v>
      </c>
      <c r="Z94" s="8">
        <f t="shared" si="26"/>
        <v>0</v>
      </c>
      <c r="AA94" s="8">
        <f t="shared" si="26"/>
        <v>3.8865434149761473E-3</v>
      </c>
      <c r="AB94" s="8">
        <f t="shared" si="26"/>
        <v>0</v>
      </c>
      <c r="AC94" s="8">
        <f t="shared" si="26"/>
        <v>3.8865434149761473E-3</v>
      </c>
      <c r="AD94" s="8">
        <f t="shared" si="26"/>
        <v>0</v>
      </c>
      <c r="AE94" s="8">
        <f t="shared" si="26"/>
        <v>2.532567491949303E-2</v>
      </c>
      <c r="AF94" s="8">
        <f t="shared" si="26"/>
        <v>1</v>
      </c>
      <c r="AG94" s="8"/>
      <c r="AH94" s="8"/>
      <c r="AI94" s="8"/>
      <c r="AJ94" s="8"/>
      <c r="AK94" s="8"/>
      <c r="AL94" s="8"/>
      <c r="AM94" s="8"/>
      <c r="AN94" s="3"/>
      <c r="AO94" s="3"/>
      <c r="AP94" s="3"/>
      <c r="AQ94" s="3"/>
      <c r="AR94" s="3"/>
      <c r="AS94" s="3"/>
      <c r="AT94" s="3"/>
      <c r="AU94" s="3"/>
    </row>
    <row r="95" spans="1:47" x14ac:dyDescent="0.2">
      <c r="A95" s="22" t="s">
        <v>16</v>
      </c>
      <c r="B95" s="4" t="s">
        <v>22</v>
      </c>
      <c r="C95" s="8">
        <f t="shared" ref="C95:AF95" si="27">IF($AF45,C45/$AF45,0)</f>
        <v>0.74900298627276507</v>
      </c>
      <c r="D95" s="8">
        <f t="shared" si="27"/>
        <v>0.4003371892547255</v>
      </c>
      <c r="E95" s="8">
        <f t="shared" si="27"/>
        <v>0.13696509767790549</v>
      </c>
      <c r="F95" s="8">
        <f t="shared" si="27"/>
        <v>8.5133652499355228E-2</v>
      </c>
      <c r="G95" s="8">
        <f t="shared" si="27"/>
        <v>5.1831445178550255E-2</v>
      </c>
      <c r="H95" s="8">
        <f t="shared" si="27"/>
        <v>0.11305003686193402</v>
      </c>
      <c r="I95" s="8">
        <f t="shared" si="27"/>
        <v>9.0067927131959089E-2</v>
      </c>
      <c r="J95" s="8">
        <f t="shared" si="27"/>
        <v>5.6134630232093355E-3</v>
      </c>
      <c r="K95" s="8">
        <f t="shared" si="27"/>
        <v>2.9692723230316182E-3</v>
      </c>
      <c r="L95" s="8">
        <f t="shared" si="27"/>
        <v>0.19425409938707186</v>
      </c>
      <c r="M95" s="8">
        <f t="shared" si="27"/>
        <v>4.2819966977678002E-2</v>
      </c>
      <c r="N95" s="8">
        <f t="shared" si="27"/>
        <v>1.3571743109223279E-2</v>
      </c>
      <c r="O95" s="8">
        <f t="shared" si="27"/>
        <v>6.9594004566069937E-3</v>
      </c>
      <c r="P95" s="8">
        <f t="shared" si="27"/>
        <v>1.011236048234815E-2</v>
      </c>
      <c r="Q95" s="8">
        <f t="shared" si="27"/>
        <v>2.2162771354006423E-2</v>
      </c>
      <c r="R95" s="8">
        <f t="shared" si="27"/>
        <v>9.0695284906675867E-3</v>
      </c>
      <c r="S95" s="8">
        <f t="shared" si="27"/>
        <v>7.8048614629834031E-3</v>
      </c>
      <c r="T95" s="8">
        <f t="shared" si="27"/>
        <v>6.5306576019757002E-4</v>
      </c>
      <c r="U95" s="8">
        <f t="shared" si="27"/>
        <v>1.5240688940839291E-2</v>
      </c>
      <c r="V95" s="8">
        <f t="shared" si="27"/>
        <v>6.5859712352521166E-2</v>
      </c>
      <c r="W95" s="8">
        <f t="shared" si="27"/>
        <v>8.0702342163335265E-3</v>
      </c>
      <c r="X95" s="8">
        <f t="shared" si="27"/>
        <v>4.7161714009442291E-3</v>
      </c>
      <c r="Y95" s="8">
        <f t="shared" si="27"/>
        <v>2.7076313740254809E-4</v>
      </c>
      <c r="Z95" s="8">
        <f t="shared" si="27"/>
        <v>3.0832996779867495E-3</v>
      </c>
      <c r="AA95" s="8">
        <f t="shared" si="27"/>
        <v>4.8672680123829561E-2</v>
      </c>
      <c r="AB95" s="8">
        <f t="shared" si="27"/>
        <v>2.7864968391617208E-2</v>
      </c>
      <c r="AC95" s="8">
        <f t="shared" si="27"/>
        <v>1.5142832738041434E-3</v>
      </c>
      <c r="AD95" s="8">
        <f t="shared" si="27"/>
        <v>1.9293428458408212E-2</v>
      </c>
      <c r="AE95" s="8">
        <f t="shared" si="27"/>
        <v>0</v>
      </c>
      <c r="AF95" s="8">
        <f t="shared" si="27"/>
        <v>1</v>
      </c>
      <c r="AG95" s="8"/>
      <c r="AH95" s="8"/>
      <c r="AI95" s="8"/>
      <c r="AJ95" s="8"/>
      <c r="AK95" s="8"/>
      <c r="AL95" s="8"/>
      <c r="AM95" s="8"/>
      <c r="AN95" s="3"/>
      <c r="AO95" s="3"/>
      <c r="AP95" s="3"/>
      <c r="AQ95" s="3"/>
      <c r="AR95" s="3"/>
      <c r="AS95" s="3"/>
      <c r="AT95" s="3"/>
      <c r="AU95" s="3"/>
    </row>
    <row r="96" spans="1:47" x14ac:dyDescent="0.2">
      <c r="A96" s="22" t="s">
        <v>60</v>
      </c>
      <c r="B96" s="4" t="s">
        <v>89</v>
      </c>
      <c r="C96" s="8">
        <f t="shared" ref="C96:AF96" si="28">IF($AF46,C46/$AF46,0)</f>
        <v>1</v>
      </c>
      <c r="D96" s="8">
        <f t="shared" si="28"/>
        <v>0.86152392437734848</v>
      </c>
      <c r="E96" s="8">
        <f t="shared" si="28"/>
        <v>0.11880197954276386</v>
      </c>
      <c r="F96" s="8">
        <f t="shared" si="28"/>
        <v>0.11880197954276386</v>
      </c>
      <c r="G96" s="8">
        <f t="shared" si="28"/>
        <v>0</v>
      </c>
      <c r="H96" s="8">
        <f t="shared" si="28"/>
        <v>0</v>
      </c>
      <c r="I96" s="8">
        <f t="shared" si="28"/>
        <v>0</v>
      </c>
      <c r="J96" s="8">
        <f t="shared" si="28"/>
        <v>0</v>
      </c>
      <c r="K96" s="8">
        <f t="shared" si="28"/>
        <v>1.967409607988764E-2</v>
      </c>
      <c r="L96" s="8">
        <f t="shared" si="28"/>
        <v>0</v>
      </c>
      <c r="M96" s="8">
        <f t="shared" si="28"/>
        <v>0</v>
      </c>
      <c r="N96" s="8">
        <f t="shared" si="28"/>
        <v>0</v>
      </c>
      <c r="O96" s="8">
        <f t="shared" si="28"/>
        <v>0</v>
      </c>
      <c r="P96" s="8">
        <f t="shared" si="28"/>
        <v>0</v>
      </c>
      <c r="Q96" s="8">
        <f t="shared" si="28"/>
        <v>0</v>
      </c>
      <c r="R96" s="8">
        <f t="shared" si="28"/>
        <v>0</v>
      </c>
      <c r="S96" s="8">
        <f t="shared" si="28"/>
        <v>0</v>
      </c>
      <c r="T96" s="8">
        <f t="shared" si="28"/>
        <v>0</v>
      </c>
      <c r="U96" s="8">
        <f t="shared" si="28"/>
        <v>0</v>
      </c>
      <c r="V96" s="8">
        <f t="shared" si="28"/>
        <v>0</v>
      </c>
      <c r="W96" s="8">
        <f t="shared" si="28"/>
        <v>0</v>
      </c>
      <c r="X96" s="8">
        <f t="shared" si="28"/>
        <v>0</v>
      </c>
      <c r="Y96" s="8">
        <f t="shared" si="28"/>
        <v>0</v>
      </c>
      <c r="Z96" s="8">
        <f t="shared" si="28"/>
        <v>0</v>
      </c>
      <c r="AA96" s="8">
        <f t="shared" si="28"/>
        <v>0</v>
      </c>
      <c r="AB96" s="8">
        <f t="shared" si="28"/>
        <v>0</v>
      </c>
      <c r="AC96" s="8">
        <f t="shared" si="28"/>
        <v>0</v>
      </c>
      <c r="AD96" s="8">
        <f t="shared" si="28"/>
        <v>0</v>
      </c>
      <c r="AE96" s="8">
        <f t="shared" si="28"/>
        <v>0</v>
      </c>
      <c r="AF96" s="8">
        <f t="shared" si="28"/>
        <v>1</v>
      </c>
      <c r="AG96" s="8"/>
      <c r="AH96" s="8"/>
      <c r="AI96" s="8"/>
      <c r="AJ96" s="8"/>
      <c r="AK96" s="8"/>
      <c r="AL96" s="8"/>
      <c r="AM96" s="8"/>
      <c r="AN96" s="3"/>
      <c r="AO96" s="3"/>
      <c r="AP96" s="3"/>
      <c r="AQ96" s="3"/>
      <c r="AR96" s="3"/>
      <c r="AS96" s="3"/>
      <c r="AT96" s="3"/>
      <c r="AU96" s="3"/>
    </row>
    <row r="97" spans="1:92" x14ac:dyDescent="0.2">
      <c r="A97" s="22" t="s">
        <v>18</v>
      </c>
      <c r="B97" s="4" t="s">
        <v>92</v>
      </c>
      <c r="C97" s="8">
        <f t="shared" ref="C97:AF97" si="29">IF($AF47,C47/$AF47,0)</f>
        <v>0.67307244617477524</v>
      </c>
      <c r="D97" s="8">
        <f t="shared" si="29"/>
        <v>0.39715748296123604</v>
      </c>
      <c r="E97" s="8">
        <f t="shared" si="29"/>
        <v>0.12212630907060748</v>
      </c>
      <c r="F97" s="8">
        <f t="shared" si="29"/>
        <v>7.9472469200703985E-2</v>
      </c>
      <c r="G97" s="8">
        <f t="shared" si="29"/>
        <v>4.2653839869903502E-2</v>
      </c>
      <c r="H97" s="8">
        <f t="shared" si="29"/>
        <v>9.5467024245795021E-2</v>
      </c>
      <c r="I97" s="8">
        <f t="shared" si="29"/>
        <v>5.2120713431312048E-2</v>
      </c>
      <c r="J97" s="8">
        <f t="shared" si="29"/>
        <v>2.7893542327498124E-3</v>
      </c>
      <c r="K97" s="8">
        <f t="shared" si="29"/>
        <v>3.4115622330748844E-3</v>
      </c>
      <c r="L97" s="8">
        <f t="shared" si="29"/>
        <v>0.31362838690671196</v>
      </c>
      <c r="M97" s="8">
        <f t="shared" si="29"/>
        <v>3.3457859587548051E-2</v>
      </c>
      <c r="N97" s="8">
        <f t="shared" si="29"/>
        <v>2.2526469236258728E-2</v>
      </c>
      <c r="O97" s="8">
        <f t="shared" si="29"/>
        <v>1.4224436774778481E-2</v>
      </c>
      <c r="P97" s="8">
        <f t="shared" si="29"/>
        <v>3.1064686775413387E-2</v>
      </c>
      <c r="Q97" s="8">
        <f t="shared" si="29"/>
        <v>3.2905067989980337E-2</v>
      </c>
      <c r="R97" s="8">
        <f t="shared" si="29"/>
        <v>1.7244050294723421E-3</v>
      </c>
      <c r="S97" s="8">
        <f t="shared" si="29"/>
        <v>1.8369950485787839E-3</v>
      </c>
      <c r="T97" s="8">
        <f t="shared" si="29"/>
        <v>1.0649492032774701E-3</v>
      </c>
      <c r="U97" s="8">
        <f t="shared" si="29"/>
        <v>3.5017189025097414E-2</v>
      </c>
      <c r="V97" s="8">
        <f t="shared" si="29"/>
        <v>0.13980632823630698</v>
      </c>
      <c r="W97" s="8">
        <f t="shared" si="29"/>
        <v>8.6330301868232425E-3</v>
      </c>
      <c r="X97" s="8">
        <f t="shared" si="29"/>
        <v>8.6330301868232425E-3</v>
      </c>
      <c r="Y97" s="8">
        <f t="shared" si="29"/>
        <v>0</v>
      </c>
      <c r="Z97" s="8">
        <f t="shared" si="29"/>
        <v>0</v>
      </c>
      <c r="AA97" s="8">
        <f t="shared" si="29"/>
        <v>4.6661367316895193E-3</v>
      </c>
      <c r="AB97" s="8">
        <f t="shared" si="29"/>
        <v>2.2695777535666909E-3</v>
      </c>
      <c r="AC97" s="8">
        <f t="shared" si="29"/>
        <v>2.0173083874484984E-3</v>
      </c>
      <c r="AD97" s="8">
        <f t="shared" si="29"/>
        <v>3.7925059067432957E-4</v>
      </c>
      <c r="AE97" s="8">
        <f t="shared" si="29"/>
        <v>0</v>
      </c>
      <c r="AF97" s="8">
        <f t="shared" si="29"/>
        <v>1</v>
      </c>
      <c r="AG97" s="8"/>
      <c r="AH97" s="8"/>
      <c r="AI97" s="8"/>
      <c r="AJ97" s="8"/>
      <c r="AK97" s="8"/>
      <c r="AL97" s="8"/>
      <c r="AM97" s="8"/>
      <c r="AN97" s="3"/>
      <c r="AO97" s="3"/>
      <c r="AP97" s="3"/>
      <c r="AQ97" s="3"/>
      <c r="AR97" s="3"/>
      <c r="AS97" s="3"/>
      <c r="AT97" s="3"/>
      <c r="AU97" s="3"/>
    </row>
    <row r="98" spans="1:92" x14ac:dyDescent="0.2">
      <c r="A98" s="22" t="s">
        <v>19</v>
      </c>
      <c r="B98" s="4" t="s">
        <v>90</v>
      </c>
      <c r="C98" s="8">
        <f t="shared" ref="C98:AF98" si="30">IF($AF48,C48/$AF48,0)</f>
        <v>1</v>
      </c>
      <c r="D98" s="8">
        <f t="shared" si="30"/>
        <v>2.6825702396782239E-3</v>
      </c>
      <c r="E98" s="8">
        <f t="shared" si="30"/>
        <v>0.11258525677919569</v>
      </c>
      <c r="F98" s="8">
        <f t="shared" si="30"/>
        <v>0</v>
      </c>
      <c r="G98" s="8">
        <f t="shared" si="30"/>
        <v>0.11258525677919569</v>
      </c>
      <c r="H98" s="8">
        <f t="shared" si="30"/>
        <v>0.82040671866420567</v>
      </c>
      <c r="I98" s="8">
        <f t="shared" si="30"/>
        <v>6.4325454316920369E-2</v>
      </c>
      <c r="J98" s="8">
        <f t="shared" si="30"/>
        <v>0</v>
      </c>
      <c r="K98" s="8">
        <f t="shared" si="30"/>
        <v>0</v>
      </c>
      <c r="L98" s="8">
        <f t="shared" si="30"/>
        <v>0</v>
      </c>
      <c r="M98" s="8">
        <f t="shared" si="30"/>
        <v>0</v>
      </c>
      <c r="N98" s="8">
        <f t="shared" si="30"/>
        <v>0</v>
      </c>
      <c r="O98" s="8">
        <f t="shared" si="30"/>
        <v>0</v>
      </c>
      <c r="P98" s="8">
        <f t="shared" si="30"/>
        <v>0</v>
      </c>
      <c r="Q98" s="8">
        <f t="shared" si="30"/>
        <v>0</v>
      </c>
      <c r="R98" s="8">
        <f t="shared" si="30"/>
        <v>0</v>
      </c>
      <c r="S98" s="8">
        <f t="shared" si="30"/>
        <v>0</v>
      </c>
      <c r="T98" s="8">
        <f t="shared" si="30"/>
        <v>0</v>
      </c>
      <c r="U98" s="8">
        <f t="shared" si="30"/>
        <v>0</v>
      </c>
      <c r="V98" s="8">
        <f t="shared" si="30"/>
        <v>0</v>
      </c>
      <c r="W98" s="8">
        <f t="shared" si="30"/>
        <v>0</v>
      </c>
      <c r="X98" s="8">
        <f t="shared" si="30"/>
        <v>0</v>
      </c>
      <c r="Y98" s="8">
        <f t="shared" si="30"/>
        <v>0</v>
      </c>
      <c r="Z98" s="8">
        <f t="shared" si="30"/>
        <v>0</v>
      </c>
      <c r="AA98" s="8">
        <f t="shared" si="30"/>
        <v>0</v>
      </c>
      <c r="AB98" s="8">
        <f t="shared" si="30"/>
        <v>0</v>
      </c>
      <c r="AC98" s="8">
        <f t="shared" si="30"/>
        <v>0</v>
      </c>
      <c r="AD98" s="8">
        <f t="shared" si="30"/>
        <v>0</v>
      </c>
      <c r="AE98" s="8">
        <f t="shared" si="30"/>
        <v>0</v>
      </c>
      <c r="AF98" s="8">
        <f t="shared" si="30"/>
        <v>1</v>
      </c>
      <c r="AG98" s="8"/>
      <c r="AH98" s="8"/>
      <c r="AI98" s="8"/>
      <c r="AJ98" s="8"/>
      <c r="AK98" s="8"/>
      <c r="AL98" s="8"/>
      <c r="AM98" s="8"/>
      <c r="AN98" s="3"/>
      <c r="AO98" s="3"/>
      <c r="AP98" s="3"/>
      <c r="AQ98" s="3"/>
      <c r="AR98" s="3"/>
      <c r="AS98" s="3"/>
      <c r="AT98" s="3"/>
      <c r="AU98" s="3"/>
    </row>
    <row r="99" spans="1:92" x14ac:dyDescent="0.2">
      <c r="A99" s="22" t="s">
        <v>20</v>
      </c>
      <c r="B99" s="4" t="s">
        <v>91</v>
      </c>
      <c r="C99" s="8">
        <f t="shared" ref="C99:AF99" si="31">IF($AF49,C49/$AF49,0)</f>
        <v>0.34181083534721957</v>
      </c>
      <c r="D99" s="8">
        <f t="shared" si="31"/>
        <v>1.4410474765685936E-2</v>
      </c>
      <c r="E99" s="8">
        <f t="shared" si="31"/>
        <v>8.9109670489853854E-2</v>
      </c>
      <c r="F99" s="8">
        <f t="shared" si="31"/>
        <v>1.2677893283209942E-2</v>
      </c>
      <c r="G99" s="8">
        <f t="shared" si="31"/>
        <v>7.6431777206643903E-2</v>
      </c>
      <c r="H99" s="8">
        <f t="shared" si="31"/>
        <v>9.526640837776669E-2</v>
      </c>
      <c r="I99" s="8">
        <f t="shared" si="31"/>
        <v>0.12952804736148937</v>
      </c>
      <c r="J99" s="8">
        <f t="shared" si="31"/>
        <v>2.7043615021673253E-3</v>
      </c>
      <c r="K99" s="8">
        <f t="shared" si="31"/>
        <v>1.0791872850256371E-2</v>
      </c>
      <c r="L99" s="8">
        <f t="shared" si="31"/>
        <v>0.5595662792333167</v>
      </c>
      <c r="M99" s="8">
        <f t="shared" si="31"/>
        <v>0.23706317848785916</v>
      </c>
      <c r="N99" s="8">
        <f t="shared" si="31"/>
        <v>5.2463334484125462E-2</v>
      </c>
      <c r="O99" s="8">
        <f t="shared" si="31"/>
        <v>8.1642308233278345E-3</v>
      </c>
      <c r="P99" s="8">
        <f t="shared" si="31"/>
        <v>6.2078842047387063E-3</v>
      </c>
      <c r="Q99" s="8">
        <f t="shared" si="31"/>
        <v>5.7629112483537276E-2</v>
      </c>
      <c r="R99" s="8">
        <f t="shared" si="31"/>
        <v>0</v>
      </c>
      <c r="S99" s="8">
        <f t="shared" si="31"/>
        <v>4.4113698262303888E-4</v>
      </c>
      <c r="T99" s="8">
        <f t="shared" si="31"/>
        <v>0</v>
      </c>
      <c r="U99" s="8">
        <f t="shared" si="31"/>
        <v>0.18076387024179422</v>
      </c>
      <c r="V99" s="8">
        <f t="shared" si="31"/>
        <v>1.6833531525311033E-2</v>
      </c>
      <c r="W99" s="8">
        <f t="shared" si="31"/>
        <v>1.7703018911350645E-2</v>
      </c>
      <c r="X99" s="8">
        <f t="shared" si="31"/>
        <v>1.457670029536998E-2</v>
      </c>
      <c r="Y99" s="8">
        <f t="shared" si="31"/>
        <v>2.4358433388315622E-3</v>
      </c>
      <c r="Z99" s="8">
        <f t="shared" si="31"/>
        <v>6.904752771491043E-4</v>
      </c>
      <c r="AA99" s="8">
        <f t="shared" si="31"/>
        <v>8.0919866508113086E-2</v>
      </c>
      <c r="AB99" s="8">
        <f t="shared" si="31"/>
        <v>8.0919866508113086E-2</v>
      </c>
      <c r="AC99" s="8">
        <f t="shared" si="31"/>
        <v>0</v>
      </c>
      <c r="AD99" s="8">
        <f t="shared" si="31"/>
        <v>0</v>
      </c>
      <c r="AE99" s="8">
        <f t="shared" si="31"/>
        <v>0</v>
      </c>
      <c r="AF99" s="8">
        <f t="shared" si="31"/>
        <v>1</v>
      </c>
      <c r="AG99" s="8"/>
      <c r="AH99" s="8"/>
      <c r="AI99" s="8"/>
      <c r="AJ99" s="8"/>
      <c r="AK99" s="8"/>
      <c r="AL99" s="8"/>
      <c r="AM99" s="8"/>
      <c r="AN99" s="3"/>
      <c r="AO99" s="3"/>
      <c r="AP99" s="3"/>
      <c r="AQ99" s="3"/>
      <c r="AR99" s="3"/>
      <c r="AS99" s="3"/>
      <c r="AT99" s="3"/>
      <c r="AU99" s="3"/>
    </row>
    <row r="100" spans="1:92" x14ac:dyDescent="0.2">
      <c r="A100" s="22" t="s">
        <v>21</v>
      </c>
      <c r="B100" s="4" t="s">
        <v>24</v>
      </c>
      <c r="C100" s="8">
        <f t="shared" ref="C100:AF100" si="32">IF($AF50,C50/$AF50,0)</f>
        <v>0.63009796428819564</v>
      </c>
      <c r="D100" s="8">
        <f t="shared" si="32"/>
        <v>0.23893559369137776</v>
      </c>
      <c r="E100" s="8">
        <f t="shared" si="32"/>
        <v>0.25380393246717153</v>
      </c>
      <c r="F100" s="8">
        <f t="shared" si="32"/>
        <v>0.15757659973598276</v>
      </c>
      <c r="G100" s="8">
        <f t="shared" si="32"/>
        <v>9.6227332731188775E-2</v>
      </c>
      <c r="H100" s="8">
        <f t="shared" si="32"/>
        <v>6.9478218578475645E-3</v>
      </c>
      <c r="I100" s="8">
        <f t="shared" si="32"/>
        <v>1.4937816994372265E-2</v>
      </c>
      <c r="J100" s="8">
        <f t="shared" si="32"/>
        <v>0.11116514972556103</v>
      </c>
      <c r="K100" s="8">
        <f t="shared" si="32"/>
        <v>4.3076495518654901E-3</v>
      </c>
      <c r="L100" s="8">
        <f t="shared" si="32"/>
        <v>0.36872090599597024</v>
      </c>
      <c r="M100" s="8">
        <f t="shared" si="32"/>
        <v>0.11304106162717988</v>
      </c>
      <c r="N100" s="8">
        <f t="shared" si="32"/>
        <v>6.1210310567637045E-2</v>
      </c>
      <c r="O100" s="8">
        <f t="shared" si="32"/>
        <v>2.7791287431390261E-3</v>
      </c>
      <c r="P100" s="8">
        <f t="shared" si="32"/>
        <v>6.9686653234211068E-2</v>
      </c>
      <c r="Q100" s="8">
        <f t="shared" si="32"/>
        <v>0</v>
      </c>
      <c r="R100" s="8">
        <f t="shared" si="32"/>
        <v>4.8634753004932951E-3</v>
      </c>
      <c r="S100" s="8">
        <f t="shared" si="32"/>
        <v>0</v>
      </c>
      <c r="T100" s="8">
        <f t="shared" si="32"/>
        <v>0</v>
      </c>
      <c r="U100" s="8">
        <f t="shared" si="32"/>
        <v>8.8237337594664067E-3</v>
      </c>
      <c r="V100" s="8">
        <f t="shared" si="32"/>
        <v>0.10831654276384353</v>
      </c>
      <c r="W100" s="8">
        <f t="shared" si="32"/>
        <v>1.181129715834086E-3</v>
      </c>
      <c r="X100" s="8">
        <f t="shared" si="32"/>
        <v>1.181129715834086E-3</v>
      </c>
      <c r="Y100" s="8">
        <f t="shared" si="32"/>
        <v>0</v>
      </c>
      <c r="Z100" s="8">
        <f t="shared" si="32"/>
        <v>0</v>
      </c>
      <c r="AA100" s="8">
        <f t="shared" si="32"/>
        <v>0</v>
      </c>
      <c r="AB100" s="8">
        <f t="shared" si="32"/>
        <v>0</v>
      </c>
      <c r="AC100" s="8">
        <f t="shared" si="32"/>
        <v>0</v>
      </c>
      <c r="AD100" s="8">
        <f t="shared" si="32"/>
        <v>0</v>
      </c>
      <c r="AE100" s="8">
        <f t="shared" si="32"/>
        <v>0</v>
      </c>
      <c r="AF100" s="8">
        <f t="shared" si="32"/>
        <v>1</v>
      </c>
      <c r="AG100" s="8"/>
      <c r="AH100" s="8"/>
      <c r="AI100" s="8"/>
      <c r="AJ100" s="8"/>
      <c r="AK100" s="8"/>
      <c r="AL100" s="8"/>
      <c r="AM100" s="8"/>
      <c r="AN100" s="3"/>
      <c r="AO100" s="3"/>
      <c r="AP100" s="3"/>
      <c r="AQ100" s="3"/>
      <c r="AR100" s="3"/>
      <c r="AS100" s="3"/>
      <c r="AT100" s="3"/>
      <c r="AU100" s="3"/>
    </row>
    <row r="101" spans="1:92" x14ac:dyDescent="0.2">
      <c r="A101" s="22" t="s">
        <v>23</v>
      </c>
      <c r="B101" s="4" t="s">
        <v>25</v>
      </c>
      <c r="C101" s="8">
        <f t="shared" ref="C101:AF101" si="33">IF($AF51,C51/$AF51,0)</f>
        <v>1.3659291442855655E-2</v>
      </c>
      <c r="D101" s="8">
        <f t="shared" si="33"/>
        <v>2.3435058848036662E-3</v>
      </c>
      <c r="E101" s="8">
        <f t="shared" si="33"/>
        <v>0</v>
      </c>
      <c r="F101" s="8">
        <f t="shared" si="33"/>
        <v>0</v>
      </c>
      <c r="G101" s="8">
        <f t="shared" si="33"/>
        <v>0</v>
      </c>
      <c r="H101" s="8">
        <f t="shared" si="33"/>
        <v>1.0728049161545673E-2</v>
      </c>
      <c r="I101" s="8">
        <f t="shared" si="33"/>
        <v>5.8773639650631633E-4</v>
      </c>
      <c r="J101" s="8">
        <f t="shared" si="33"/>
        <v>0</v>
      </c>
      <c r="K101" s="8">
        <f t="shared" si="33"/>
        <v>0</v>
      </c>
      <c r="L101" s="8">
        <f t="shared" si="33"/>
        <v>0.92856398887020697</v>
      </c>
      <c r="M101" s="8">
        <f t="shared" si="33"/>
        <v>4.5248262829764754E-2</v>
      </c>
      <c r="N101" s="8">
        <f t="shared" si="33"/>
        <v>5.2903715386790069E-2</v>
      </c>
      <c r="O101" s="8">
        <f t="shared" si="33"/>
        <v>4.5917835939708662E-2</v>
      </c>
      <c r="P101" s="8">
        <f t="shared" si="33"/>
        <v>3.7012513577454727E-2</v>
      </c>
      <c r="Q101" s="8">
        <f t="shared" si="33"/>
        <v>0.16955823054146146</v>
      </c>
      <c r="R101" s="8">
        <f t="shared" si="33"/>
        <v>0</v>
      </c>
      <c r="S101" s="8">
        <f t="shared" si="33"/>
        <v>0.48762777686848097</v>
      </c>
      <c r="T101" s="8">
        <f t="shared" si="33"/>
        <v>0</v>
      </c>
      <c r="U101" s="8">
        <f t="shared" si="33"/>
        <v>9.8204056125106016E-4</v>
      </c>
      <c r="V101" s="8">
        <f t="shared" si="33"/>
        <v>8.9313613165295277E-2</v>
      </c>
      <c r="W101" s="8">
        <f t="shared" si="33"/>
        <v>5.7776719686937372E-2</v>
      </c>
      <c r="X101" s="8">
        <f t="shared" si="33"/>
        <v>4.8707723897808267E-2</v>
      </c>
      <c r="Y101" s="8">
        <f t="shared" si="33"/>
        <v>9.0689957891291091E-3</v>
      </c>
      <c r="Z101" s="8">
        <f t="shared" si="33"/>
        <v>0</v>
      </c>
      <c r="AA101" s="8">
        <f t="shared" si="33"/>
        <v>0</v>
      </c>
      <c r="AB101" s="8">
        <f t="shared" si="33"/>
        <v>0</v>
      </c>
      <c r="AC101" s="8">
        <f t="shared" si="33"/>
        <v>0</v>
      </c>
      <c r="AD101" s="8">
        <f t="shared" si="33"/>
        <v>0</v>
      </c>
      <c r="AE101" s="8">
        <f t="shared" si="33"/>
        <v>0</v>
      </c>
      <c r="AF101" s="8">
        <f t="shared" si="33"/>
        <v>1</v>
      </c>
      <c r="AG101" s="8"/>
      <c r="AH101" s="8"/>
      <c r="AI101" s="8"/>
      <c r="AJ101" s="8"/>
      <c r="AK101" s="8"/>
      <c r="AL101" s="8"/>
      <c r="AM101" s="8"/>
      <c r="AN101" s="3"/>
      <c r="AO101" s="3"/>
      <c r="AP101" s="3"/>
      <c r="AQ101" s="3"/>
      <c r="AR101" s="3"/>
      <c r="AS101" s="3"/>
      <c r="AT101" s="3"/>
      <c r="AU101" s="3"/>
    </row>
    <row r="102" spans="1:92" x14ac:dyDescent="0.2">
      <c r="A102" s="47"/>
      <c r="B102" s="47"/>
      <c r="C102" s="46"/>
      <c r="D102" s="46"/>
      <c r="E102" s="46"/>
      <c r="F102" s="46"/>
      <c r="G102" s="46"/>
      <c r="H102" s="46"/>
      <c r="I102" s="46"/>
      <c r="J102" s="46"/>
      <c r="K102" s="46"/>
      <c r="L102" s="46"/>
      <c r="M102" s="46"/>
      <c r="N102" s="46"/>
      <c r="O102" s="46"/>
      <c r="P102" s="46"/>
      <c r="Q102" s="46"/>
      <c r="R102" s="46"/>
      <c r="S102" s="46"/>
      <c r="T102" s="46"/>
      <c r="U102" s="46"/>
      <c r="V102" s="46"/>
      <c r="W102" s="46"/>
      <c r="X102" s="46"/>
      <c r="Y102" s="46"/>
      <c r="Z102" s="46"/>
      <c r="AA102" s="46"/>
      <c r="AB102" s="46"/>
      <c r="AC102" s="46"/>
      <c r="AD102" s="46"/>
      <c r="AE102" s="46"/>
      <c r="AF102" s="46"/>
      <c r="AG102" s="46"/>
      <c r="AH102" s="46"/>
      <c r="AI102" s="46"/>
      <c r="AJ102" s="46"/>
      <c r="AK102" s="46"/>
      <c r="AL102" s="46"/>
      <c r="AM102" s="46"/>
      <c r="AN102" s="3"/>
      <c r="AO102" s="3"/>
      <c r="AP102" s="3"/>
      <c r="AQ102" s="3"/>
      <c r="AR102" s="3"/>
      <c r="AS102" s="3"/>
      <c r="AT102" s="3"/>
      <c r="AU102" s="3"/>
    </row>
    <row r="103" spans="1:92" ht="15" x14ac:dyDescent="0.25">
      <c r="A103" s="48" t="s">
        <v>103</v>
      </c>
      <c r="B103" s="47"/>
      <c r="C103" s="46"/>
      <c r="D103" s="46"/>
      <c r="E103" s="46"/>
      <c r="F103" s="46"/>
      <c r="G103" s="46"/>
      <c r="H103" s="46"/>
      <c r="I103" s="46"/>
      <c r="J103" s="46"/>
      <c r="K103" s="46"/>
      <c r="L103" s="46"/>
      <c r="M103" s="46"/>
      <c r="N103" s="46"/>
      <c r="O103" s="46"/>
      <c r="P103" s="46"/>
      <c r="Q103" s="46"/>
      <c r="R103" s="46"/>
      <c r="S103" s="46"/>
      <c r="T103" s="46"/>
      <c r="U103" s="46"/>
      <c r="V103" s="46"/>
      <c r="W103" s="46"/>
      <c r="X103" s="46"/>
      <c r="Y103" s="46"/>
      <c r="Z103" s="46"/>
      <c r="AA103" s="46"/>
      <c r="AB103" s="46"/>
      <c r="AC103" s="46"/>
      <c r="AD103" s="46"/>
      <c r="AE103" s="46"/>
      <c r="AF103" s="46"/>
      <c r="AG103" s="46"/>
      <c r="AH103" s="46"/>
      <c r="AI103" s="46"/>
      <c r="AJ103" s="46"/>
      <c r="AK103" s="46"/>
      <c r="AL103" s="46"/>
      <c r="AM103" s="46"/>
      <c r="AN103" s="3"/>
      <c r="AO103" s="3"/>
      <c r="AP103" s="3"/>
      <c r="AQ103" s="3"/>
      <c r="AR103" s="3"/>
      <c r="AS103" s="3"/>
      <c r="AT103" s="3"/>
      <c r="AU103" s="3"/>
    </row>
    <row r="104" spans="1:92" ht="15" x14ac:dyDescent="0.25">
      <c r="A104" s="67"/>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row>
    <row r="105" spans="1:92" x14ac:dyDescent="0.2">
      <c r="A105" s="94" t="s">
        <v>26</v>
      </c>
      <c r="B105" s="96" t="s">
        <v>27</v>
      </c>
      <c r="C105" s="93" t="s">
        <v>94</v>
      </c>
      <c r="D105" s="93"/>
      <c r="E105" s="93"/>
      <c r="F105" s="93"/>
      <c r="G105" s="93"/>
      <c r="H105" s="93" t="s">
        <v>95</v>
      </c>
      <c r="I105" s="93"/>
      <c r="J105" s="93"/>
      <c r="K105" s="93"/>
      <c r="L105" s="93"/>
      <c r="M105" s="93" t="s">
        <v>96</v>
      </c>
      <c r="N105" s="93"/>
      <c r="O105" s="93"/>
      <c r="P105" s="93"/>
      <c r="Q105" s="93"/>
      <c r="R105" s="93" t="s">
        <v>97</v>
      </c>
      <c r="S105" s="93"/>
      <c r="T105" s="93"/>
      <c r="U105" s="93"/>
      <c r="V105" s="93"/>
      <c r="W105" s="93" t="s">
        <v>98</v>
      </c>
      <c r="X105" s="93"/>
      <c r="Y105" s="93"/>
      <c r="Z105" s="93"/>
      <c r="AA105" s="93"/>
      <c r="AB105" s="93" t="s">
        <v>99</v>
      </c>
      <c r="AC105" s="93"/>
      <c r="AD105" s="93"/>
      <c r="AE105" s="93"/>
      <c r="AF105" s="93"/>
      <c r="AG105" s="93" t="s">
        <v>100</v>
      </c>
      <c r="AH105" s="93"/>
      <c r="AI105" s="93"/>
      <c r="AJ105" s="93"/>
      <c r="AK105" s="93"/>
      <c r="AL105" s="93" t="s">
        <v>101</v>
      </c>
      <c r="AM105" s="93"/>
      <c r="AN105" s="93"/>
      <c r="AO105" s="93"/>
      <c r="AP105" s="93"/>
      <c r="AQ105" s="93" t="s">
        <v>102</v>
      </c>
      <c r="AR105" s="93"/>
      <c r="AS105" s="93"/>
      <c r="AT105" s="93"/>
      <c r="AU105" s="93"/>
      <c r="AV105" s="93" t="s">
        <v>62</v>
      </c>
      <c r="AW105" s="93"/>
      <c r="AX105" s="93"/>
      <c r="AY105" s="93"/>
      <c r="AZ105" s="93"/>
      <c r="BA105" s="93" t="s">
        <v>63</v>
      </c>
      <c r="BB105" s="93"/>
      <c r="BC105" s="93"/>
      <c r="BD105" s="93"/>
      <c r="BE105" s="93"/>
      <c r="BF105" s="93" t="s">
        <v>64</v>
      </c>
      <c r="BG105" s="93"/>
      <c r="BH105" s="93"/>
      <c r="BI105" s="93"/>
      <c r="BJ105" s="93"/>
      <c r="BK105" s="93" t="s">
        <v>65</v>
      </c>
      <c r="BL105" s="93"/>
      <c r="BM105" s="93"/>
      <c r="BN105" s="93"/>
      <c r="BO105" s="93"/>
      <c r="BP105" s="93" t="s">
        <v>66</v>
      </c>
      <c r="BQ105" s="93"/>
      <c r="BR105" s="93"/>
      <c r="BS105" s="93"/>
      <c r="BT105" s="93"/>
      <c r="BU105" s="93" t="s">
        <v>53</v>
      </c>
      <c r="BV105" s="93"/>
      <c r="BW105" s="93"/>
      <c r="BX105" s="93"/>
      <c r="BY105" s="93"/>
      <c r="BZ105" s="93" t="s">
        <v>67</v>
      </c>
      <c r="CA105" s="93"/>
      <c r="CB105" s="93"/>
      <c r="CC105" s="93"/>
      <c r="CD105" s="93"/>
      <c r="CE105" s="93" t="s">
        <v>68</v>
      </c>
      <c r="CF105" s="93"/>
      <c r="CG105" s="93"/>
      <c r="CH105" s="93"/>
      <c r="CI105" s="93"/>
      <c r="CJ105" s="93" t="s">
        <v>69</v>
      </c>
      <c r="CK105" s="93"/>
      <c r="CL105" s="93"/>
      <c r="CM105" s="93"/>
      <c r="CN105" s="93"/>
    </row>
    <row r="106" spans="1:92" s="49" customFormat="1" x14ac:dyDescent="0.2">
      <c r="A106" s="95"/>
      <c r="B106" s="96"/>
      <c r="C106" s="85" t="s">
        <v>70</v>
      </c>
      <c r="D106" s="85" t="s">
        <v>71</v>
      </c>
      <c r="E106" s="85" t="s">
        <v>72</v>
      </c>
      <c r="F106" s="85" t="s">
        <v>73</v>
      </c>
      <c r="G106" s="85" t="s">
        <v>0</v>
      </c>
      <c r="H106" s="85" t="s">
        <v>70</v>
      </c>
      <c r="I106" s="85" t="s">
        <v>71</v>
      </c>
      <c r="J106" s="85" t="s">
        <v>72</v>
      </c>
      <c r="K106" s="85" t="s">
        <v>73</v>
      </c>
      <c r="L106" s="85" t="s">
        <v>0</v>
      </c>
      <c r="M106" s="85" t="s">
        <v>70</v>
      </c>
      <c r="N106" s="85" t="s">
        <v>71</v>
      </c>
      <c r="O106" s="85" t="s">
        <v>72</v>
      </c>
      <c r="P106" s="85" t="s">
        <v>73</v>
      </c>
      <c r="Q106" s="85" t="s">
        <v>0</v>
      </c>
      <c r="R106" s="85" t="s">
        <v>70</v>
      </c>
      <c r="S106" s="85" t="s">
        <v>71</v>
      </c>
      <c r="T106" s="85" t="s">
        <v>72</v>
      </c>
      <c r="U106" s="85" t="s">
        <v>73</v>
      </c>
      <c r="V106" s="85" t="s">
        <v>0</v>
      </c>
      <c r="W106" s="85" t="s">
        <v>70</v>
      </c>
      <c r="X106" s="85" t="s">
        <v>71</v>
      </c>
      <c r="Y106" s="85" t="s">
        <v>72</v>
      </c>
      <c r="Z106" s="85" t="s">
        <v>73</v>
      </c>
      <c r="AA106" s="85" t="s">
        <v>0</v>
      </c>
      <c r="AB106" s="85" t="s">
        <v>70</v>
      </c>
      <c r="AC106" s="85" t="s">
        <v>71</v>
      </c>
      <c r="AD106" s="85" t="s">
        <v>72</v>
      </c>
      <c r="AE106" s="85" t="s">
        <v>73</v>
      </c>
      <c r="AF106" s="85" t="s">
        <v>0</v>
      </c>
      <c r="AG106" s="85" t="s">
        <v>70</v>
      </c>
      <c r="AH106" s="85" t="s">
        <v>71</v>
      </c>
      <c r="AI106" s="85" t="s">
        <v>72</v>
      </c>
      <c r="AJ106" s="85" t="s">
        <v>73</v>
      </c>
      <c r="AK106" s="85" t="s">
        <v>0</v>
      </c>
      <c r="AL106" s="85" t="s">
        <v>70</v>
      </c>
      <c r="AM106" s="85" t="s">
        <v>71</v>
      </c>
      <c r="AN106" s="85" t="s">
        <v>72</v>
      </c>
      <c r="AO106" s="85" t="s">
        <v>73</v>
      </c>
      <c r="AP106" s="85" t="s">
        <v>0</v>
      </c>
      <c r="AQ106" s="85" t="s">
        <v>70</v>
      </c>
      <c r="AR106" s="85" t="s">
        <v>71</v>
      </c>
      <c r="AS106" s="85" t="s">
        <v>72</v>
      </c>
      <c r="AT106" s="85" t="s">
        <v>73</v>
      </c>
      <c r="AU106" s="85" t="s">
        <v>0</v>
      </c>
      <c r="AV106" s="85" t="s">
        <v>70</v>
      </c>
      <c r="AW106" s="85" t="s">
        <v>71</v>
      </c>
      <c r="AX106" s="85" t="s">
        <v>72</v>
      </c>
      <c r="AY106" s="85" t="s">
        <v>73</v>
      </c>
      <c r="AZ106" s="85" t="s">
        <v>0</v>
      </c>
      <c r="BA106" s="85" t="s">
        <v>70</v>
      </c>
      <c r="BB106" s="85" t="s">
        <v>71</v>
      </c>
      <c r="BC106" s="85" t="s">
        <v>72</v>
      </c>
      <c r="BD106" s="85" t="s">
        <v>73</v>
      </c>
      <c r="BE106" s="85" t="s">
        <v>0</v>
      </c>
      <c r="BF106" s="85" t="s">
        <v>70</v>
      </c>
      <c r="BG106" s="85" t="s">
        <v>71</v>
      </c>
      <c r="BH106" s="85" t="s">
        <v>72</v>
      </c>
      <c r="BI106" s="85" t="s">
        <v>73</v>
      </c>
      <c r="BJ106" s="85" t="s">
        <v>0</v>
      </c>
      <c r="BK106" s="85" t="s">
        <v>70</v>
      </c>
      <c r="BL106" s="85" t="s">
        <v>71</v>
      </c>
      <c r="BM106" s="85" t="s">
        <v>72</v>
      </c>
      <c r="BN106" s="85" t="s">
        <v>73</v>
      </c>
      <c r="BO106" s="85" t="s">
        <v>0</v>
      </c>
      <c r="BP106" s="85" t="s">
        <v>70</v>
      </c>
      <c r="BQ106" s="85" t="s">
        <v>71</v>
      </c>
      <c r="BR106" s="85" t="s">
        <v>72</v>
      </c>
      <c r="BS106" s="85" t="s">
        <v>73</v>
      </c>
      <c r="BT106" s="85" t="s">
        <v>0</v>
      </c>
      <c r="BU106" s="85" t="s">
        <v>70</v>
      </c>
      <c r="BV106" s="85" t="s">
        <v>71</v>
      </c>
      <c r="BW106" s="85" t="s">
        <v>72</v>
      </c>
      <c r="BX106" s="85" t="s">
        <v>73</v>
      </c>
      <c r="BY106" s="85" t="s">
        <v>0</v>
      </c>
      <c r="BZ106" s="85" t="s">
        <v>70</v>
      </c>
      <c r="CA106" s="85" t="s">
        <v>71</v>
      </c>
      <c r="CB106" s="85" t="s">
        <v>72</v>
      </c>
      <c r="CC106" s="85" t="s">
        <v>73</v>
      </c>
      <c r="CD106" s="85" t="s">
        <v>0</v>
      </c>
      <c r="CE106" s="85" t="s">
        <v>70</v>
      </c>
      <c r="CF106" s="85" t="s">
        <v>71</v>
      </c>
      <c r="CG106" s="85" t="s">
        <v>72</v>
      </c>
      <c r="CH106" s="85" t="s">
        <v>73</v>
      </c>
      <c r="CI106" s="85" t="s">
        <v>0</v>
      </c>
      <c r="CJ106" s="85" t="s">
        <v>70</v>
      </c>
      <c r="CK106" s="85" t="s">
        <v>71</v>
      </c>
      <c r="CL106" s="85" t="s">
        <v>72</v>
      </c>
      <c r="CM106" s="85" t="s">
        <v>73</v>
      </c>
      <c r="CN106" s="85" t="s">
        <v>0</v>
      </c>
    </row>
    <row r="107" spans="1:92" s="49" customFormat="1" x14ac:dyDescent="0.2">
      <c r="A107" s="22" t="s">
        <v>3</v>
      </c>
      <c r="B107" s="4" t="s">
        <v>144</v>
      </c>
      <c r="C107" s="50">
        <v>1</v>
      </c>
      <c r="D107" s="91">
        <v>0</v>
      </c>
      <c r="E107" s="50">
        <v>0</v>
      </c>
      <c r="F107" s="50">
        <v>0</v>
      </c>
      <c r="G107" s="50">
        <v>0</v>
      </c>
      <c r="H107" s="50">
        <v>1</v>
      </c>
      <c r="I107" s="50">
        <v>0</v>
      </c>
      <c r="J107" s="50">
        <v>0</v>
      </c>
      <c r="K107" s="50">
        <v>0</v>
      </c>
      <c r="L107" s="50">
        <v>0</v>
      </c>
      <c r="M107" s="50">
        <v>0</v>
      </c>
      <c r="N107" s="50">
        <v>0</v>
      </c>
      <c r="O107" s="50">
        <v>0</v>
      </c>
      <c r="P107" s="50">
        <v>0</v>
      </c>
      <c r="Q107" s="50">
        <v>0</v>
      </c>
      <c r="R107" s="50">
        <v>1</v>
      </c>
      <c r="S107" s="50">
        <v>0</v>
      </c>
      <c r="T107" s="50">
        <v>0</v>
      </c>
      <c r="U107" s="50">
        <v>0</v>
      </c>
      <c r="V107" s="50">
        <v>0</v>
      </c>
      <c r="W107" s="50">
        <v>0</v>
      </c>
      <c r="X107" s="50">
        <v>0</v>
      </c>
      <c r="Y107" s="50">
        <v>0</v>
      </c>
      <c r="Z107" s="50">
        <v>0</v>
      </c>
      <c r="AA107" s="50">
        <v>0</v>
      </c>
      <c r="AB107" s="50">
        <v>1</v>
      </c>
      <c r="AC107" s="50">
        <v>0</v>
      </c>
      <c r="AD107" s="50">
        <v>0</v>
      </c>
      <c r="AE107" s="50">
        <v>0</v>
      </c>
      <c r="AF107" s="50">
        <v>0</v>
      </c>
      <c r="AG107" s="50">
        <v>1</v>
      </c>
      <c r="AH107" s="50">
        <v>0</v>
      </c>
      <c r="AI107" s="50">
        <v>0</v>
      </c>
      <c r="AJ107" s="50">
        <v>0</v>
      </c>
      <c r="AK107" s="50">
        <v>0</v>
      </c>
      <c r="AL107" s="50">
        <v>1</v>
      </c>
      <c r="AM107" s="50">
        <v>0</v>
      </c>
      <c r="AN107" s="50">
        <v>0</v>
      </c>
      <c r="AO107" s="50">
        <v>0</v>
      </c>
      <c r="AP107" s="50">
        <v>0</v>
      </c>
      <c r="AQ107" s="50">
        <v>0</v>
      </c>
      <c r="AR107" s="50">
        <v>0</v>
      </c>
      <c r="AS107" s="50">
        <v>0</v>
      </c>
      <c r="AT107" s="50">
        <v>0</v>
      </c>
      <c r="AU107" s="50">
        <v>0</v>
      </c>
      <c r="AV107" s="50">
        <v>0</v>
      </c>
      <c r="AW107" s="50">
        <v>0</v>
      </c>
      <c r="AX107" s="50">
        <v>0</v>
      </c>
      <c r="AY107" s="50">
        <v>0</v>
      </c>
      <c r="AZ107" s="50">
        <v>0</v>
      </c>
      <c r="BA107" s="50">
        <v>1</v>
      </c>
      <c r="BB107" s="50">
        <v>0</v>
      </c>
      <c r="BC107" s="50">
        <v>0</v>
      </c>
      <c r="BD107" s="50">
        <v>0</v>
      </c>
      <c r="BE107" s="50">
        <v>0</v>
      </c>
      <c r="BF107" s="50">
        <v>1</v>
      </c>
      <c r="BG107" s="50">
        <v>0</v>
      </c>
      <c r="BH107" s="50">
        <v>0</v>
      </c>
      <c r="BI107" s="50">
        <v>0</v>
      </c>
      <c r="BJ107" s="50">
        <v>0</v>
      </c>
      <c r="BK107" s="50">
        <v>0</v>
      </c>
      <c r="BL107" s="50">
        <v>0</v>
      </c>
      <c r="BM107" s="50">
        <v>0</v>
      </c>
      <c r="BN107" s="50">
        <v>0</v>
      </c>
      <c r="BO107" s="50">
        <v>0</v>
      </c>
      <c r="BP107" s="50">
        <v>1</v>
      </c>
      <c r="BQ107" s="50">
        <v>0</v>
      </c>
      <c r="BR107" s="50">
        <v>0</v>
      </c>
      <c r="BS107" s="50">
        <v>0</v>
      </c>
      <c r="BT107" s="50">
        <v>0</v>
      </c>
      <c r="BU107" s="50">
        <v>0</v>
      </c>
      <c r="BV107" s="50">
        <v>0</v>
      </c>
      <c r="BW107" s="50">
        <v>0</v>
      </c>
      <c r="BX107" s="50">
        <v>0</v>
      </c>
      <c r="BY107" s="50">
        <v>0</v>
      </c>
      <c r="BZ107" s="50">
        <v>1</v>
      </c>
      <c r="CA107" s="50">
        <v>0</v>
      </c>
      <c r="CB107" s="50">
        <v>0</v>
      </c>
      <c r="CC107" s="50">
        <v>0</v>
      </c>
      <c r="CD107" s="50">
        <v>0</v>
      </c>
      <c r="CE107" s="50">
        <v>0</v>
      </c>
      <c r="CF107" s="50">
        <v>0</v>
      </c>
      <c r="CG107" s="50">
        <v>0</v>
      </c>
      <c r="CH107" s="50">
        <v>0</v>
      </c>
      <c r="CI107" s="50">
        <v>0</v>
      </c>
      <c r="CJ107" s="50">
        <v>1</v>
      </c>
      <c r="CK107" s="50">
        <v>0</v>
      </c>
      <c r="CL107" s="50">
        <v>0</v>
      </c>
      <c r="CM107" s="50">
        <v>0</v>
      </c>
      <c r="CN107" s="50">
        <v>0</v>
      </c>
    </row>
    <row r="108" spans="1:92" s="49" customFormat="1" x14ac:dyDescent="0.2">
      <c r="A108" s="22" t="s">
        <v>4</v>
      </c>
      <c r="B108" s="4" t="s">
        <v>145</v>
      </c>
      <c r="C108" s="50">
        <v>0.7795020909566126</v>
      </c>
      <c r="D108" s="91">
        <v>0.22049790904338734</v>
      </c>
      <c r="E108" s="50">
        <v>0</v>
      </c>
      <c r="F108" s="50">
        <v>0</v>
      </c>
      <c r="G108" s="50">
        <v>0</v>
      </c>
      <c r="H108" s="50">
        <v>0.98832271762208068</v>
      </c>
      <c r="I108" s="91">
        <v>1.167728237791932E-2</v>
      </c>
      <c r="J108" s="50">
        <v>0</v>
      </c>
      <c r="K108" s="50">
        <v>0</v>
      </c>
      <c r="L108" s="50">
        <v>0</v>
      </c>
      <c r="M108" s="50">
        <v>1</v>
      </c>
      <c r="N108" s="91">
        <v>0</v>
      </c>
      <c r="O108" s="50">
        <v>0</v>
      </c>
      <c r="P108" s="50">
        <v>0</v>
      </c>
      <c r="Q108" s="50">
        <v>0</v>
      </c>
      <c r="R108" s="50">
        <v>0</v>
      </c>
      <c r="S108" s="91">
        <v>0</v>
      </c>
      <c r="T108" s="50">
        <v>0</v>
      </c>
      <c r="U108" s="50">
        <v>0</v>
      </c>
      <c r="V108" s="50">
        <v>0</v>
      </c>
      <c r="W108" s="50">
        <v>1</v>
      </c>
      <c r="X108" s="91">
        <v>0</v>
      </c>
      <c r="Y108" s="50">
        <v>0</v>
      </c>
      <c r="Z108" s="50">
        <v>0</v>
      </c>
      <c r="AA108" s="50">
        <v>0</v>
      </c>
      <c r="AB108" s="50">
        <v>1</v>
      </c>
      <c r="AC108" s="91">
        <v>0</v>
      </c>
      <c r="AD108" s="50">
        <v>0</v>
      </c>
      <c r="AE108" s="50">
        <v>0</v>
      </c>
      <c r="AF108" s="50">
        <v>0</v>
      </c>
      <c r="AG108" s="50">
        <v>0</v>
      </c>
      <c r="AH108" s="91">
        <v>0</v>
      </c>
      <c r="AI108" s="50">
        <v>0</v>
      </c>
      <c r="AJ108" s="50">
        <v>0</v>
      </c>
      <c r="AK108" s="50">
        <v>0</v>
      </c>
      <c r="AL108" s="50">
        <v>1</v>
      </c>
      <c r="AM108" s="91">
        <v>0</v>
      </c>
      <c r="AN108" s="50">
        <v>0</v>
      </c>
      <c r="AO108" s="50">
        <v>0</v>
      </c>
      <c r="AP108" s="50">
        <v>0</v>
      </c>
      <c r="AQ108" s="50">
        <v>1</v>
      </c>
      <c r="AR108" s="50">
        <v>0</v>
      </c>
      <c r="AS108" s="50">
        <v>0</v>
      </c>
      <c r="AT108" s="50">
        <v>0</v>
      </c>
      <c r="AU108" s="50">
        <v>0</v>
      </c>
      <c r="AV108" s="50">
        <v>0</v>
      </c>
      <c r="AW108" s="50">
        <v>0</v>
      </c>
      <c r="AX108" s="50">
        <v>0</v>
      </c>
      <c r="AY108" s="50">
        <v>0</v>
      </c>
      <c r="AZ108" s="50">
        <v>0</v>
      </c>
      <c r="BA108" s="50">
        <v>0.8</v>
      </c>
      <c r="BB108" s="91">
        <v>0.2</v>
      </c>
      <c r="BC108" s="50">
        <v>0</v>
      </c>
      <c r="BD108" s="50">
        <v>0</v>
      </c>
      <c r="BE108" s="50">
        <v>0</v>
      </c>
      <c r="BF108" s="50">
        <v>1</v>
      </c>
      <c r="BG108" s="50">
        <v>0</v>
      </c>
      <c r="BH108" s="50">
        <v>0</v>
      </c>
      <c r="BI108" s="50">
        <v>0</v>
      </c>
      <c r="BJ108" s="50">
        <v>0</v>
      </c>
      <c r="BK108" s="50">
        <v>0</v>
      </c>
      <c r="BL108" s="91">
        <v>0</v>
      </c>
      <c r="BM108" s="50">
        <v>0</v>
      </c>
      <c r="BN108" s="50">
        <v>0</v>
      </c>
      <c r="BO108" s="50">
        <v>0</v>
      </c>
      <c r="BP108" s="50">
        <v>1</v>
      </c>
      <c r="BQ108" s="91">
        <v>0</v>
      </c>
      <c r="BR108" s="50">
        <v>0</v>
      </c>
      <c r="BS108" s="50">
        <v>0</v>
      </c>
      <c r="BT108" s="50">
        <v>0</v>
      </c>
      <c r="BU108" s="50">
        <v>1</v>
      </c>
      <c r="BV108" s="91">
        <v>0</v>
      </c>
      <c r="BW108" s="50">
        <v>0</v>
      </c>
      <c r="BX108" s="50">
        <v>0</v>
      </c>
      <c r="BY108" s="50">
        <v>0</v>
      </c>
      <c r="BZ108" s="50">
        <v>0.82314778772544439</v>
      </c>
      <c r="CA108" s="91">
        <v>0.17685221227455561</v>
      </c>
      <c r="CB108" s="50">
        <v>0</v>
      </c>
      <c r="CC108" s="50">
        <v>0</v>
      </c>
      <c r="CD108" s="50">
        <v>0</v>
      </c>
      <c r="CE108" s="50">
        <v>0</v>
      </c>
      <c r="CF108" s="50">
        <v>0</v>
      </c>
      <c r="CG108" s="50">
        <v>0</v>
      </c>
      <c r="CH108" s="50">
        <v>0</v>
      </c>
      <c r="CI108" s="50">
        <v>0</v>
      </c>
      <c r="CJ108" s="50">
        <v>0.82314778772544439</v>
      </c>
      <c r="CK108" s="91">
        <v>0.17685221227455561</v>
      </c>
      <c r="CL108" s="50">
        <v>0</v>
      </c>
      <c r="CM108" s="50">
        <v>0</v>
      </c>
      <c r="CN108" s="50">
        <v>0</v>
      </c>
    </row>
    <row r="109" spans="1:92" x14ac:dyDescent="0.2">
      <c r="A109" s="22" t="s">
        <v>5</v>
      </c>
      <c r="B109" s="4" t="s">
        <v>83</v>
      </c>
      <c r="C109" s="50">
        <v>0</v>
      </c>
      <c r="D109" s="50">
        <v>0</v>
      </c>
      <c r="E109" s="50">
        <v>0</v>
      </c>
      <c r="F109" s="50">
        <v>0</v>
      </c>
      <c r="G109" s="50">
        <v>0</v>
      </c>
      <c r="H109" s="50">
        <v>0.48319769749900754</v>
      </c>
      <c r="I109" s="50">
        <v>0.51680230250099246</v>
      </c>
      <c r="J109" s="50">
        <v>0</v>
      </c>
      <c r="K109" s="50">
        <v>0</v>
      </c>
      <c r="L109" s="50">
        <v>0</v>
      </c>
      <c r="M109" s="50">
        <v>0.48319769749900754</v>
      </c>
      <c r="N109" s="50">
        <v>0.51680230250099246</v>
      </c>
      <c r="O109" s="50">
        <v>0</v>
      </c>
      <c r="P109" s="50">
        <v>0</v>
      </c>
      <c r="Q109" s="50">
        <v>0</v>
      </c>
      <c r="R109" s="50">
        <v>0</v>
      </c>
      <c r="S109" s="50">
        <v>0</v>
      </c>
      <c r="T109" s="50">
        <v>0</v>
      </c>
      <c r="U109" s="50">
        <v>0</v>
      </c>
      <c r="V109" s="50">
        <v>0</v>
      </c>
      <c r="W109" s="50">
        <v>0</v>
      </c>
      <c r="X109" s="50">
        <v>0</v>
      </c>
      <c r="Y109" s="50">
        <v>0</v>
      </c>
      <c r="Z109" s="50">
        <v>0</v>
      </c>
      <c r="AA109" s="50">
        <v>0</v>
      </c>
      <c r="AB109" s="50">
        <v>0</v>
      </c>
      <c r="AC109" s="50">
        <v>0</v>
      </c>
      <c r="AD109" s="50">
        <v>0</v>
      </c>
      <c r="AE109" s="50">
        <v>0</v>
      </c>
      <c r="AF109" s="50">
        <v>0</v>
      </c>
      <c r="AG109" s="50">
        <v>0</v>
      </c>
      <c r="AH109" s="50">
        <v>0</v>
      </c>
      <c r="AI109" s="50">
        <v>0</v>
      </c>
      <c r="AJ109" s="50">
        <v>0</v>
      </c>
      <c r="AK109" s="50">
        <v>0</v>
      </c>
      <c r="AL109" s="50">
        <v>0</v>
      </c>
      <c r="AM109" s="50">
        <v>0</v>
      </c>
      <c r="AN109" s="50">
        <v>0</v>
      </c>
      <c r="AO109" s="50">
        <v>0</v>
      </c>
      <c r="AP109" s="50">
        <v>0</v>
      </c>
      <c r="AQ109" s="50">
        <v>0</v>
      </c>
      <c r="AR109" s="50">
        <v>0</v>
      </c>
      <c r="AS109" s="50">
        <v>0</v>
      </c>
      <c r="AT109" s="50">
        <v>0</v>
      </c>
      <c r="AU109" s="50">
        <v>0</v>
      </c>
      <c r="AV109" s="50">
        <v>0</v>
      </c>
      <c r="AW109" s="50">
        <v>0</v>
      </c>
      <c r="AX109" s="50">
        <v>0</v>
      </c>
      <c r="AY109" s="50">
        <v>0</v>
      </c>
      <c r="AZ109" s="50">
        <v>0</v>
      </c>
      <c r="BA109" s="50">
        <v>0</v>
      </c>
      <c r="BB109" s="50">
        <v>0</v>
      </c>
      <c r="BC109" s="50">
        <v>0</v>
      </c>
      <c r="BD109" s="50">
        <v>0</v>
      </c>
      <c r="BE109" s="50">
        <v>0</v>
      </c>
      <c r="BF109" s="50">
        <v>0</v>
      </c>
      <c r="BG109" s="50">
        <v>0</v>
      </c>
      <c r="BH109" s="50">
        <v>0</v>
      </c>
      <c r="BI109" s="50">
        <v>0</v>
      </c>
      <c r="BJ109" s="50">
        <v>0</v>
      </c>
      <c r="BK109" s="50">
        <v>0</v>
      </c>
      <c r="BL109" s="50">
        <v>0</v>
      </c>
      <c r="BM109" s="50">
        <v>0</v>
      </c>
      <c r="BN109" s="50">
        <v>0</v>
      </c>
      <c r="BO109" s="50">
        <v>0</v>
      </c>
      <c r="BP109" s="50">
        <v>0</v>
      </c>
      <c r="BQ109" s="50">
        <v>0</v>
      </c>
      <c r="BR109" s="50">
        <v>0</v>
      </c>
      <c r="BS109" s="50">
        <v>0</v>
      </c>
      <c r="BT109" s="50">
        <v>0</v>
      </c>
      <c r="BU109" s="50">
        <v>0</v>
      </c>
      <c r="BV109" s="50">
        <v>0</v>
      </c>
      <c r="BW109" s="50">
        <v>0</v>
      </c>
      <c r="BX109" s="50">
        <v>0</v>
      </c>
      <c r="BY109" s="50">
        <v>0</v>
      </c>
      <c r="BZ109" s="50">
        <v>0.48319769749900754</v>
      </c>
      <c r="CA109" s="50">
        <v>0.51680230250099246</v>
      </c>
      <c r="CB109" s="50">
        <v>0</v>
      </c>
      <c r="CC109" s="50">
        <v>0</v>
      </c>
      <c r="CD109" s="50">
        <v>0</v>
      </c>
      <c r="CE109" s="50">
        <v>0</v>
      </c>
      <c r="CF109" s="50">
        <v>0</v>
      </c>
      <c r="CG109" s="50">
        <v>0</v>
      </c>
      <c r="CH109" s="50">
        <v>0</v>
      </c>
      <c r="CI109" s="50">
        <v>0</v>
      </c>
      <c r="CJ109" s="50">
        <v>0.48319769749900754</v>
      </c>
      <c r="CK109" s="50">
        <v>0.51680230250099246</v>
      </c>
      <c r="CL109" s="50">
        <v>0</v>
      </c>
      <c r="CM109" s="50">
        <v>0</v>
      </c>
      <c r="CN109" s="50">
        <v>0</v>
      </c>
    </row>
    <row r="110" spans="1:92" x14ac:dyDescent="0.2">
      <c r="A110" s="22" t="s">
        <v>6</v>
      </c>
      <c r="B110" s="4" t="s">
        <v>84</v>
      </c>
      <c r="C110" s="51">
        <v>8.5162930436792239E-2</v>
      </c>
      <c r="D110" s="51">
        <v>0.91483706956320776</v>
      </c>
      <c r="E110" s="51">
        <v>0</v>
      </c>
      <c r="F110" s="51">
        <v>0</v>
      </c>
      <c r="G110" s="51">
        <v>0</v>
      </c>
      <c r="H110" s="51">
        <v>0.72549170844581568</v>
      </c>
      <c r="I110" s="51">
        <v>0.27450829155418432</v>
      </c>
      <c r="J110" s="51">
        <v>0</v>
      </c>
      <c r="K110" s="51">
        <v>0</v>
      </c>
      <c r="L110" s="51">
        <v>0</v>
      </c>
      <c r="M110" s="51">
        <v>0.61992326069644543</v>
      </c>
      <c r="N110" s="51">
        <v>0.38007673930355462</v>
      </c>
      <c r="O110" s="51">
        <v>0</v>
      </c>
      <c r="P110" s="51">
        <v>0</v>
      </c>
      <c r="Q110" s="51">
        <v>0</v>
      </c>
      <c r="R110" s="51">
        <v>1</v>
      </c>
      <c r="S110" s="51">
        <v>0</v>
      </c>
      <c r="T110" s="51">
        <v>0</v>
      </c>
      <c r="U110" s="51">
        <v>0</v>
      </c>
      <c r="V110" s="51">
        <v>0</v>
      </c>
      <c r="W110" s="51">
        <v>0</v>
      </c>
      <c r="X110" s="51">
        <v>0</v>
      </c>
      <c r="Y110" s="51">
        <v>0</v>
      </c>
      <c r="Z110" s="51">
        <v>0</v>
      </c>
      <c r="AA110" s="51">
        <v>0</v>
      </c>
      <c r="AB110" s="51">
        <v>0</v>
      </c>
      <c r="AC110" s="51">
        <v>0</v>
      </c>
      <c r="AD110" s="51">
        <v>0</v>
      </c>
      <c r="AE110" s="51">
        <v>0</v>
      </c>
      <c r="AF110" s="51">
        <v>0</v>
      </c>
      <c r="AG110" s="51">
        <v>0</v>
      </c>
      <c r="AH110" s="51">
        <v>0</v>
      </c>
      <c r="AI110" s="51">
        <v>0</v>
      </c>
      <c r="AJ110" s="51">
        <v>0</v>
      </c>
      <c r="AK110" s="51">
        <v>0</v>
      </c>
      <c r="AL110" s="51">
        <v>0</v>
      </c>
      <c r="AM110" s="51">
        <v>0</v>
      </c>
      <c r="AN110" s="51">
        <v>0</v>
      </c>
      <c r="AO110" s="51">
        <v>0</v>
      </c>
      <c r="AP110" s="51">
        <v>0</v>
      </c>
      <c r="AQ110" s="51">
        <v>1</v>
      </c>
      <c r="AR110" s="51">
        <v>0</v>
      </c>
      <c r="AS110" s="51">
        <v>0</v>
      </c>
      <c r="AT110" s="51">
        <v>0</v>
      </c>
      <c r="AU110" s="51">
        <v>0</v>
      </c>
      <c r="AV110" s="51">
        <v>0</v>
      </c>
      <c r="AW110" s="51">
        <v>0</v>
      </c>
      <c r="AX110" s="51">
        <v>0</v>
      </c>
      <c r="AY110" s="51">
        <v>0</v>
      </c>
      <c r="AZ110" s="51">
        <v>0</v>
      </c>
      <c r="BA110" s="51">
        <v>5.7992939989914269E-2</v>
      </c>
      <c r="BB110" s="51">
        <v>0.94200706001008572</v>
      </c>
      <c r="BC110" s="51">
        <v>0</v>
      </c>
      <c r="BD110" s="51">
        <v>0</v>
      </c>
      <c r="BE110" s="51">
        <v>0</v>
      </c>
      <c r="BF110" s="51">
        <v>1</v>
      </c>
      <c r="BG110" s="51">
        <v>0</v>
      </c>
      <c r="BH110" s="51">
        <v>0</v>
      </c>
      <c r="BI110" s="51">
        <v>0</v>
      </c>
      <c r="BJ110" s="51">
        <v>0</v>
      </c>
      <c r="BK110" s="51">
        <v>1</v>
      </c>
      <c r="BL110" s="51">
        <v>0</v>
      </c>
      <c r="BM110" s="51">
        <v>0</v>
      </c>
      <c r="BN110" s="51">
        <v>0</v>
      </c>
      <c r="BO110" s="51">
        <v>0</v>
      </c>
      <c r="BP110" s="51">
        <v>0</v>
      </c>
      <c r="BQ110" s="51">
        <v>0</v>
      </c>
      <c r="BR110" s="51">
        <v>0</v>
      </c>
      <c r="BS110" s="51">
        <v>0</v>
      </c>
      <c r="BT110" s="51">
        <v>0</v>
      </c>
      <c r="BU110" s="51">
        <v>0</v>
      </c>
      <c r="BV110" s="51">
        <v>0</v>
      </c>
      <c r="BW110" s="51">
        <v>0</v>
      </c>
      <c r="BX110" s="51">
        <v>0</v>
      </c>
      <c r="BY110" s="51">
        <v>0</v>
      </c>
      <c r="BZ110" s="51">
        <v>0.63235114317153684</v>
      </c>
      <c r="CA110" s="51">
        <v>0.36764885682846316</v>
      </c>
      <c r="CB110" s="51">
        <v>0</v>
      </c>
      <c r="CC110" s="51">
        <v>0</v>
      </c>
      <c r="CD110" s="51">
        <v>0</v>
      </c>
      <c r="CE110" s="51">
        <v>0</v>
      </c>
      <c r="CF110" s="51">
        <v>0</v>
      </c>
      <c r="CG110" s="51">
        <v>0</v>
      </c>
      <c r="CH110" s="51">
        <v>0</v>
      </c>
      <c r="CI110" s="51">
        <v>0</v>
      </c>
      <c r="CJ110" s="51">
        <v>0.63235114317153684</v>
      </c>
      <c r="CK110" s="51">
        <v>0.36764885682846316</v>
      </c>
      <c r="CL110" s="51">
        <v>0</v>
      </c>
      <c r="CM110" s="51">
        <v>0</v>
      </c>
      <c r="CN110" s="51">
        <v>0</v>
      </c>
    </row>
    <row r="111" spans="1:92" x14ac:dyDescent="0.2">
      <c r="A111" s="22" t="s">
        <v>134</v>
      </c>
      <c r="B111" s="4" t="s">
        <v>9</v>
      </c>
      <c r="C111" s="51">
        <v>0.81669307933736501</v>
      </c>
      <c r="D111" s="51">
        <v>0.18330692066263501</v>
      </c>
      <c r="E111" s="51">
        <v>0</v>
      </c>
      <c r="F111" s="51">
        <v>0</v>
      </c>
      <c r="G111" s="51">
        <v>0</v>
      </c>
      <c r="H111" s="51">
        <v>0.94928790527534257</v>
      </c>
      <c r="I111" s="51">
        <v>5.0712094724657424E-2</v>
      </c>
      <c r="J111" s="51">
        <v>0</v>
      </c>
      <c r="K111" s="51">
        <v>0</v>
      </c>
      <c r="L111" s="51">
        <v>0</v>
      </c>
      <c r="M111" s="51">
        <v>0.97895650226725639</v>
      </c>
      <c r="N111" s="51">
        <v>2.1043497732743659E-2</v>
      </c>
      <c r="O111" s="51">
        <v>0</v>
      </c>
      <c r="P111" s="51">
        <v>0</v>
      </c>
      <c r="Q111" s="51">
        <v>0</v>
      </c>
      <c r="R111" s="51">
        <v>0.99787296567358419</v>
      </c>
      <c r="S111" s="51">
        <v>2.127034326415807E-3</v>
      </c>
      <c r="T111" s="51">
        <v>0</v>
      </c>
      <c r="U111" s="51">
        <v>0</v>
      </c>
      <c r="V111" s="51">
        <v>0</v>
      </c>
      <c r="W111" s="51">
        <v>0.9515923566878981</v>
      </c>
      <c r="X111" s="51">
        <v>4.8407643312101914E-2</v>
      </c>
      <c r="Y111" s="51">
        <v>0</v>
      </c>
      <c r="Z111" s="51">
        <v>0</v>
      </c>
      <c r="AA111" s="51">
        <v>0</v>
      </c>
      <c r="AB111" s="51">
        <v>0.78112068001342128</v>
      </c>
      <c r="AC111" s="51">
        <v>0.21887931998657867</v>
      </c>
      <c r="AD111" s="51">
        <v>0</v>
      </c>
      <c r="AE111" s="51">
        <v>0</v>
      </c>
      <c r="AF111" s="51">
        <v>0</v>
      </c>
      <c r="AG111" s="51">
        <v>0.78952242360100544</v>
      </c>
      <c r="AH111" s="51">
        <v>0.21047757639899459</v>
      </c>
      <c r="AI111" s="51">
        <v>0</v>
      </c>
      <c r="AJ111" s="51">
        <v>0</v>
      </c>
      <c r="AK111" s="51">
        <v>0</v>
      </c>
      <c r="AL111" s="51">
        <v>0.94124282198523379</v>
      </c>
      <c r="AM111" s="51">
        <v>5.8757178014766202E-2</v>
      </c>
      <c r="AN111" s="51">
        <v>0</v>
      </c>
      <c r="AO111" s="51">
        <v>0</v>
      </c>
      <c r="AP111" s="51">
        <v>0</v>
      </c>
      <c r="AQ111" s="51">
        <v>1</v>
      </c>
      <c r="AR111" s="51">
        <v>0</v>
      </c>
      <c r="AS111" s="51">
        <v>0</v>
      </c>
      <c r="AT111" s="51">
        <v>0</v>
      </c>
      <c r="AU111" s="51">
        <v>0</v>
      </c>
      <c r="AV111" s="51">
        <v>0.97484025559105436</v>
      </c>
      <c r="AW111" s="51">
        <v>2.5159744408945688E-2</v>
      </c>
      <c r="AX111" s="51">
        <v>0</v>
      </c>
      <c r="AY111" s="51">
        <v>0</v>
      </c>
      <c r="AZ111" s="51">
        <v>0</v>
      </c>
      <c r="BA111" s="51">
        <v>0.88637778607894413</v>
      </c>
      <c r="BB111" s="51">
        <v>0.11362221392105591</v>
      </c>
      <c r="BC111" s="51">
        <v>0</v>
      </c>
      <c r="BD111" s="51">
        <v>0</v>
      </c>
      <c r="BE111" s="51">
        <v>0</v>
      </c>
      <c r="BF111" s="51">
        <v>0.9324963729886574</v>
      </c>
      <c r="BG111" s="51">
        <v>6.750362701134266E-2</v>
      </c>
      <c r="BH111" s="51">
        <v>0</v>
      </c>
      <c r="BI111" s="51">
        <v>0</v>
      </c>
      <c r="BJ111" s="51">
        <v>0</v>
      </c>
      <c r="BK111" s="51">
        <v>0.96414457434546352</v>
      </c>
      <c r="BL111" s="51">
        <v>3.585542565453647E-2</v>
      </c>
      <c r="BM111" s="51">
        <v>0</v>
      </c>
      <c r="BN111" s="51">
        <v>0</v>
      </c>
      <c r="BO111" s="51">
        <v>0</v>
      </c>
      <c r="BP111" s="51">
        <v>0.92489711934156382</v>
      </c>
      <c r="BQ111" s="51">
        <v>7.5102880658436219E-2</v>
      </c>
      <c r="BR111" s="51">
        <v>0</v>
      </c>
      <c r="BS111" s="51">
        <v>0</v>
      </c>
      <c r="BT111" s="51">
        <v>0</v>
      </c>
      <c r="BU111" s="51">
        <v>0</v>
      </c>
      <c r="BV111" s="51">
        <v>0</v>
      </c>
      <c r="BW111" s="51">
        <v>0</v>
      </c>
      <c r="BX111" s="51">
        <v>0</v>
      </c>
      <c r="BY111" s="51">
        <v>0</v>
      </c>
      <c r="BZ111" s="51">
        <v>0.85497991476602397</v>
      </c>
      <c r="CA111" s="51">
        <v>0.14502008523397603</v>
      </c>
      <c r="CB111" s="51">
        <v>0</v>
      </c>
      <c r="CC111" s="51">
        <v>0</v>
      </c>
      <c r="CD111" s="51">
        <v>0</v>
      </c>
      <c r="CE111" s="51">
        <v>1</v>
      </c>
      <c r="CF111" s="51">
        <v>0</v>
      </c>
      <c r="CG111" s="51">
        <v>0</v>
      </c>
      <c r="CH111" s="51">
        <v>0</v>
      </c>
      <c r="CI111" s="51">
        <v>0</v>
      </c>
      <c r="CJ111" s="51">
        <v>0.85503706292206849</v>
      </c>
      <c r="CK111" s="51">
        <v>0.14496293707793154</v>
      </c>
      <c r="CL111" s="51">
        <v>0</v>
      </c>
      <c r="CM111" s="51">
        <v>0</v>
      </c>
      <c r="CN111" s="51">
        <v>0</v>
      </c>
    </row>
    <row r="112" spans="1:92" x14ac:dyDescent="0.2">
      <c r="A112" s="22" t="s">
        <v>7</v>
      </c>
      <c r="B112" s="4" t="s">
        <v>130</v>
      </c>
      <c r="C112" s="50">
        <v>1</v>
      </c>
      <c r="D112" s="50">
        <v>0</v>
      </c>
      <c r="E112" s="50">
        <v>0</v>
      </c>
      <c r="F112" s="50">
        <v>0</v>
      </c>
      <c r="G112" s="50">
        <v>0</v>
      </c>
      <c r="H112" s="50">
        <v>0</v>
      </c>
      <c r="I112" s="50">
        <v>0</v>
      </c>
      <c r="J112" s="50">
        <v>0</v>
      </c>
      <c r="K112" s="50">
        <v>0</v>
      </c>
      <c r="L112" s="50">
        <v>0</v>
      </c>
      <c r="M112" s="50">
        <v>0</v>
      </c>
      <c r="N112" s="50">
        <v>0</v>
      </c>
      <c r="O112" s="50">
        <v>0</v>
      </c>
      <c r="P112" s="50">
        <v>0</v>
      </c>
      <c r="Q112" s="50">
        <v>0</v>
      </c>
      <c r="R112" s="50">
        <v>0</v>
      </c>
      <c r="S112" s="50">
        <v>0</v>
      </c>
      <c r="T112" s="50">
        <v>0</v>
      </c>
      <c r="U112" s="50">
        <v>0</v>
      </c>
      <c r="V112" s="50">
        <v>0</v>
      </c>
      <c r="W112" s="50">
        <v>0</v>
      </c>
      <c r="X112" s="50">
        <v>0</v>
      </c>
      <c r="Y112" s="50">
        <v>0</v>
      </c>
      <c r="Z112" s="50">
        <v>0</v>
      </c>
      <c r="AA112" s="50">
        <v>0</v>
      </c>
      <c r="AB112" s="50">
        <v>0</v>
      </c>
      <c r="AC112" s="50">
        <v>0</v>
      </c>
      <c r="AD112" s="50">
        <v>0</v>
      </c>
      <c r="AE112" s="50">
        <v>0</v>
      </c>
      <c r="AF112" s="50">
        <v>0</v>
      </c>
      <c r="AG112" s="50">
        <v>0</v>
      </c>
      <c r="AH112" s="50">
        <v>0</v>
      </c>
      <c r="AI112" s="50">
        <v>0</v>
      </c>
      <c r="AJ112" s="50">
        <v>0</v>
      </c>
      <c r="AK112" s="50">
        <v>0</v>
      </c>
      <c r="AL112" s="50">
        <v>0</v>
      </c>
      <c r="AM112" s="50">
        <v>0</v>
      </c>
      <c r="AN112" s="50">
        <v>0</v>
      </c>
      <c r="AO112" s="50">
        <v>0</v>
      </c>
      <c r="AP112" s="50">
        <v>0</v>
      </c>
      <c r="AQ112" s="50">
        <v>0</v>
      </c>
      <c r="AR112" s="50">
        <v>0</v>
      </c>
      <c r="AS112" s="50">
        <v>0</v>
      </c>
      <c r="AT112" s="50">
        <v>0</v>
      </c>
      <c r="AU112" s="50">
        <v>0</v>
      </c>
      <c r="AV112" s="50">
        <v>0</v>
      </c>
      <c r="AW112" s="50">
        <v>0</v>
      </c>
      <c r="AX112" s="50">
        <v>0</v>
      </c>
      <c r="AY112" s="50">
        <v>0</v>
      </c>
      <c r="AZ112" s="50">
        <v>0</v>
      </c>
      <c r="BA112" s="50">
        <v>0</v>
      </c>
      <c r="BB112" s="50">
        <v>0</v>
      </c>
      <c r="BC112" s="50">
        <v>0</v>
      </c>
      <c r="BD112" s="50">
        <v>0</v>
      </c>
      <c r="BE112" s="50">
        <v>0</v>
      </c>
      <c r="BF112" s="50">
        <v>0</v>
      </c>
      <c r="BG112" s="50">
        <v>0</v>
      </c>
      <c r="BH112" s="50">
        <v>0</v>
      </c>
      <c r="BI112" s="50">
        <v>0</v>
      </c>
      <c r="BJ112" s="50">
        <v>0</v>
      </c>
      <c r="BK112" s="50">
        <v>0</v>
      </c>
      <c r="BL112" s="50">
        <v>0</v>
      </c>
      <c r="BM112" s="50">
        <v>0</v>
      </c>
      <c r="BN112" s="50">
        <v>0</v>
      </c>
      <c r="BO112" s="50">
        <v>0</v>
      </c>
      <c r="BP112" s="50">
        <v>0</v>
      </c>
      <c r="BQ112" s="50">
        <v>0</v>
      </c>
      <c r="BR112" s="50">
        <v>0</v>
      </c>
      <c r="BS112" s="50">
        <v>0</v>
      </c>
      <c r="BT112" s="50">
        <v>0</v>
      </c>
      <c r="BU112" s="50">
        <v>0</v>
      </c>
      <c r="BV112" s="50">
        <v>0</v>
      </c>
      <c r="BW112" s="50">
        <v>0</v>
      </c>
      <c r="BX112" s="50">
        <v>0</v>
      </c>
      <c r="BY112" s="50">
        <v>0</v>
      </c>
      <c r="BZ112" s="50">
        <v>1</v>
      </c>
      <c r="CA112" s="50">
        <v>0</v>
      </c>
      <c r="CB112" s="50">
        <v>0</v>
      </c>
      <c r="CC112" s="50">
        <v>0</v>
      </c>
      <c r="CD112" s="50">
        <v>0</v>
      </c>
      <c r="CE112" s="50">
        <v>0</v>
      </c>
      <c r="CF112" s="50">
        <v>0</v>
      </c>
      <c r="CG112" s="50">
        <v>0</v>
      </c>
      <c r="CH112" s="50">
        <v>0</v>
      </c>
      <c r="CI112" s="50">
        <v>0</v>
      </c>
      <c r="CJ112" s="50">
        <v>1</v>
      </c>
      <c r="CK112" s="50">
        <v>0</v>
      </c>
      <c r="CL112" s="50">
        <v>0</v>
      </c>
      <c r="CM112" s="50">
        <v>0</v>
      </c>
      <c r="CN112" s="50">
        <v>0</v>
      </c>
    </row>
    <row r="113" spans="1:92" x14ac:dyDescent="0.2">
      <c r="A113" s="22" t="s">
        <v>8</v>
      </c>
      <c r="B113" s="4" t="s">
        <v>85</v>
      </c>
      <c r="C113" s="50">
        <v>0.89387175324675328</v>
      </c>
      <c r="D113" s="50">
        <v>0.10612824675324675</v>
      </c>
      <c r="E113" s="50">
        <v>0</v>
      </c>
      <c r="F113" s="50">
        <v>0</v>
      </c>
      <c r="G113" s="50">
        <v>0</v>
      </c>
      <c r="H113" s="50">
        <v>0.96265672469906827</v>
      </c>
      <c r="I113" s="50">
        <v>3.7343275300931719E-2</v>
      </c>
      <c r="J113" s="50">
        <v>0</v>
      </c>
      <c r="K113" s="50">
        <v>0</v>
      </c>
      <c r="L113" s="50">
        <v>0</v>
      </c>
      <c r="M113" s="50">
        <v>0.92475550680924956</v>
      </c>
      <c r="N113" s="50">
        <v>7.5244493190750383E-2</v>
      </c>
      <c r="O113" s="50">
        <v>0</v>
      </c>
      <c r="P113" s="50">
        <v>0</v>
      </c>
      <c r="Q113" s="50">
        <v>0</v>
      </c>
      <c r="R113" s="50">
        <v>1</v>
      </c>
      <c r="S113" s="50">
        <v>0</v>
      </c>
      <c r="T113" s="50">
        <v>0</v>
      </c>
      <c r="U113" s="50">
        <v>0</v>
      </c>
      <c r="V113" s="50">
        <v>0</v>
      </c>
      <c r="W113" s="50">
        <v>1</v>
      </c>
      <c r="X113" s="50">
        <v>0</v>
      </c>
      <c r="Y113" s="50">
        <v>0</v>
      </c>
      <c r="Z113" s="50">
        <v>0</v>
      </c>
      <c r="AA113" s="50">
        <v>0</v>
      </c>
      <c r="AB113" s="50">
        <v>1</v>
      </c>
      <c r="AC113" s="50">
        <v>0</v>
      </c>
      <c r="AD113" s="50">
        <v>0</v>
      </c>
      <c r="AE113" s="50">
        <v>0</v>
      </c>
      <c r="AF113" s="50">
        <v>0</v>
      </c>
      <c r="AG113" s="50">
        <v>0.92635365391897007</v>
      </c>
      <c r="AH113" s="50">
        <v>7.3646346081029906E-2</v>
      </c>
      <c r="AI113" s="50">
        <v>0</v>
      </c>
      <c r="AJ113" s="50">
        <v>0</v>
      </c>
      <c r="AK113" s="50">
        <v>0</v>
      </c>
      <c r="AL113" s="50">
        <v>1</v>
      </c>
      <c r="AM113" s="50">
        <v>0</v>
      </c>
      <c r="AN113" s="50">
        <v>0</v>
      </c>
      <c r="AO113" s="50">
        <v>0</v>
      </c>
      <c r="AP113" s="50">
        <v>0</v>
      </c>
      <c r="AQ113" s="50">
        <v>1</v>
      </c>
      <c r="AR113" s="50">
        <v>0</v>
      </c>
      <c r="AS113" s="50">
        <v>0</v>
      </c>
      <c r="AT113" s="50">
        <v>0</v>
      </c>
      <c r="AU113" s="50">
        <v>0</v>
      </c>
      <c r="AV113" s="50">
        <v>1</v>
      </c>
      <c r="AW113" s="50">
        <v>0</v>
      </c>
      <c r="AX113" s="50">
        <v>0</v>
      </c>
      <c r="AY113" s="50">
        <v>0</v>
      </c>
      <c r="AZ113" s="50">
        <v>0</v>
      </c>
      <c r="BA113" s="50">
        <v>1</v>
      </c>
      <c r="BB113" s="50">
        <v>0</v>
      </c>
      <c r="BC113" s="50">
        <v>0</v>
      </c>
      <c r="BD113" s="50">
        <v>0</v>
      </c>
      <c r="BE113" s="50">
        <v>0</v>
      </c>
      <c r="BF113" s="50">
        <v>0.90903238585718527</v>
      </c>
      <c r="BG113" s="50">
        <v>9.0967614142814693E-2</v>
      </c>
      <c r="BH113" s="50">
        <v>0</v>
      </c>
      <c r="BI113" s="50">
        <v>0</v>
      </c>
      <c r="BJ113" s="50">
        <v>0</v>
      </c>
      <c r="BK113" s="50">
        <v>0.96482412060301503</v>
      </c>
      <c r="BL113" s="50">
        <v>3.5175879396984924E-2</v>
      </c>
      <c r="BM113" s="50">
        <v>0</v>
      </c>
      <c r="BN113" s="50">
        <v>0</v>
      </c>
      <c r="BO113" s="50">
        <v>0</v>
      </c>
      <c r="BP113" s="50">
        <v>0.81524390243902434</v>
      </c>
      <c r="BQ113" s="50">
        <v>0.18475609756097561</v>
      </c>
      <c r="BR113" s="50">
        <v>0</v>
      </c>
      <c r="BS113" s="50">
        <v>0</v>
      </c>
      <c r="BT113" s="50">
        <v>0</v>
      </c>
      <c r="BU113" s="50">
        <v>1</v>
      </c>
      <c r="BV113" s="50">
        <v>0</v>
      </c>
      <c r="BW113" s="50">
        <v>0</v>
      </c>
      <c r="BX113" s="50">
        <v>0</v>
      </c>
      <c r="BY113" s="50">
        <v>0</v>
      </c>
      <c r="BZ113" s="50">
        <v>0.91074343521065504</v>
      </c>
      <c r="CA113" s="50">
        <v>8.9256564789344961E-2</v>
      </c>
      <c r="CB113" s="50">
        <v>0</v>
      </c>
      <c r="CC113" s="50">
        <v>0</v>
      </c>
      <c r="CD113" s="50">
        <v>0</v>
      </c>
      <c r="CE113" s="50">
        <v>0</v>
      </c>
      <c r="CF113" s="50">
        <v>0</v>
      </c>
      <c r="CG113" s="50">
        <v>0</v>
      </c>
      <c r="CH113" s="50">
        <v>0</v>
      </c>
      <c r="CI113" s="50">
        <v>0</v>
      </c>
      <c r="CJ113" s="50">
        <v>0.91074343521065504</v>
      </c>
      <c r="CK113" s="50">
        <v>8.9256564789344961E-2</v>
      </c>
      <c r="CL113" s="50">
        <v>0</v>
      </c>
      <c r="CM113" s="50">
        <v>0</v>
      </c>
      <c r="CN113" s="50">
        <v>0</v>
      </c>
    </row>
    <row r="114" spans="1:92" x14ac:dyDescent="0.2">
      <c r="A114" s="22" t="s">
        <v>10</v>
      </c>
      <c r="B114" s="4" t="s">
        <v>131</v>
      </c>
      <c r="C114" s="50">
        <v>0.8239401496259352</v>
      </c>
      <c r="D114" s="50">
        <v>0.17605985037406482</v>
      </c>
      <c r="E114" s="50">
        <v>0</v>
      </c>
      <c r="F114" s="50">
        <v>0</v>
      </c>
      <c r="G114" s="50">
        <v>0</v>
      </c>
      <c r="H114" s="50">
        <v>0.80461758740007161</v>
      </c>
      <c r="I114" s="50">
        <v>0.19538241259992842</v>
      </c>
      <c r="J114" s="50">
        <v>0</v>
      </c>
      <c r="K114" s="50">
        <v>0</v>
      </c>
      <c r="L114" s="50">
        <v>0</v>
      </c>
      <c r="M114" s="50">
        <v>0.98041491368054545</v>
      </c>
      <c r="N114" s="50">
        <v>1.958508631945452E-2</v>
      </c>
      <c r="O114" s="50">
        <v>0</v>
      </c>
      <c r="P114" s="50">
        <v>0</v>
      </c>
      <c r="Q114" s="50">
        <v>0</v>
      </c>
      <c r="R114" s="50">
        <v>0.96058955462992635</v>
      </c>
      <c r="S114" s="50">
        <v>3.9410445370073696E-2</v>
      </c>
      <c r="T114" s="50">
        <v>0</v>
      </c>
      <c r="U114" s="50">
        <v>0</v>
      </c>
      <c r="V114" s="50">
        <v>0</v>
      </c>
      <c r="W114" s="50">
        <v>1</v>
      </c>
      <c r="X114" s="50">
        <v>0</v>
      </c>
      <c r="Y114" s="50">
        <v>0</v>
      </c>
      <c r="Z114" s="50">
        <v>0</v>
      </c>
      <c r="AA114" s="50">
        <v>0</v>
      </c>
      <c r="AB114" s="50">
        <v>0.28724114896459585</v>
      </c>
      <c r="AC114" s="50">
        <v>0.71275885103540415</v>
      </c>
      <c r="AD114" s="50">
        <v>0</v>
      </c>
      <c r="AE114" s="50">
        <v>0</v>
      </c>
      <c r="AF114" s="50">
        <v>0</v>
      </c>
      <c r="AG114" s="50">
        <v>0.35843520782396088</v>
      </c>
      <c r="AH114" s="50">
        <v>0.64156479217603912</v>
      </c>
      <c r="AI114" s="50">
        <v>0</v>
      </c>
      <c r="AJ114" s="50">
        <v>0</v>
      </c>
      <c r="AK114" s="50">
        <v>0</v>
      </c>
      <c r="AL114" s="50">
        <v>0</v>
      </c>
      <c r="AM114" s="50">
        <v>0</v>
      </c>
      <c r="AN114" s="50">
        <v>0</v>
      </c>
      <c r="AO114" s="50">
        <v>0</v>
      </c>
      <c r="AP114" s="50">
        <v>0</v>
      </c>
      <c r="AQ114" s="50">
        <v>1</v>
      </c>
      <c r="AR114" s="50">
        <v>0</v>
      </c>
      <c r="AS114" s="50">
        <v>0</v>
      </c>
      <c r="AT114" s="50">
        <v>0</v>
      </c>
      <c r="AU114" s="50">
        <v>0</v>
      </c>
      <c r="AV114" s="50">
        <v>1</v>
      </c>
      <c r="AW114" s="50">
        <v>0</v>
      </c>
      <c r="AX114" s="50">
        <v>0</v>
      </c>
      <c r="AY114" s="50">
        <v>0</v>
      </c>
      <c r="AZ114" s="50">
        <v>0</v>
      </c>
      <c r="BA114" s="50">
        <v>0.7736658621614374</v>
      </c>
      <c r="BB114" s="50">
        <v>0.22633413783856263</v>
      </c>
      <c r="BC114" s="50">
        <v>0</v>
      </c>
      <c r="BD114" s="50">
        <v>0</v>
      </c>
      <c r="BE114" s="50">
        <v>0</v>
      </c>
      <c r="BF114" s="50">
        <v>0.82706692913385826</v>
      </c>
      <c r="BG114" s="50">
        <v>0.17293307086614174</v>
      </c>
      <c r="BH114" s="50">
        <v>0</v>
      </c>
      <c r="BI114" s="50">
        <v>0</v>
      </c>
      <c r="BJ114" s="50">
        <v>0</v>
      </c>
      <c r="BK114" s="50">
        <v>1</v>
      </c>
      <c r="BL114" s="50">
        <v>0</v>
      </c>
      <c r="BM114" s="50">
        <v>0</v>
      </c>
      <c r="BN114" s="50">
        <v>0</v>
      </c>
      <c r="BO114" s="50">
        <v>0</v>
      </c>
      <c r="BP114" s="50">
        <v>0</v>
      </c>
      <c r="BQ114" s="50">
        <v>0</v>
      </c>
      <c r="BR114" s="50">
        <v>0</v>
      </c>
      <c r="BS114" s="50">
        <v>0</v>
      </c>
      <c r="BT114" s="50">
        <v>0</v>
      </c>
      <c r="BU114" s="50">
        <v>0</v>
      </c>
      <c r="BV114" s="50">
        <v>0</v>
      </c>
      <c r="BW114" s="50">
        <v>0</v>
      </c>
      <c r="BX114" s="50">
        <v>0</v>
      </c>
      <c r="BY114" s="50">
        <v>0</v>
      </c>
      <c r="BZ114" s="50">
        <v>0.82157032255585649</v>
      </c>
      <c r="CA114" s="50">
        <v>0.17842967744414348</v>
      </c>
      <c r="CB114" s="50">
        <v>0</v>
      </c>
      <c r="CC114" s="50">
        <v>0</v>
      </c>
      <c r="CD114" s="50">
        <v>0</v>
      </c>
      <c r="CE114" s="50">
        <v>0</v>
      </c>
      <c r="CF114" s="50">
        <v>0</v>
      </c>
      <c r="CG114" s="50">
        <v>0</v>
      </c>
      <c r="CH114" s="50">
        <v>0</v>
      </c>
      <c r="CI114" s="50">
        <v>0</v>
      </c>
      <c r="CJ114" s="50">
        <v>0.82157032255585649</v>
      </c>
      <c r="CK114" s="50">
        <v>0.17842967744414348</v>
      </c>
      <c r="CL114" s="50">
        <v>0</v>
      </c>
      <c r="CM114" s="50">
        <v>0</v>
      </c>
      <c r="CN114" s="50">
        <v>0</v>
      </c>
    </row>
    <row r="115" spans="1:92" x14ac:dyDescent="0.2">
      <c r="A115" s="22" t="s">
        <v>11</v>
      </c>
      <c r="B115" s="4" t="s">
        <v>86</v>
      </c>
      <c r="C115" s="50">
        <v>0.68762953375630231</v>
      </c>
      <c r="D115" s="50">
        <v>0.31237046624369769</v>
      </c>
      <c r="E115" s="50">
        <v>0</v>
      </c>
      <c r="F115" s="50">
        <v>0</v>
      </c>
      <c r="G115" s="50">
        <v>0</v>
      </c>
      <c r="H115" s="50">
        <v>0.6669458807045332</v>
      </c>
      <c r="I115" s="50">
        <v>0.33305411929546686</v>
      </c>
      <c r="J115" s="50">
        <v>0</v>
      </c>
      <c r="K115" s="50">
        <v>0</v>
      </c>
      <c r="L115" s="50">
        <v>0</v>
      </c>
      <c r="M115" s="50">
        <v>0.94725458202102231</v>
      </c>
      <c r="N115" s="50">
        <v>5.2745417978977728E-2</v>
      </c>
      <c r="O115" s="50">
        <v>0</v>
      </c>
      <c r="P115" s="50">
        <v>0</v>
      </c>
      <c r="Q115" s="50">
        <v>0</v>
      </c>
      <c r="R115" s="50">
        <v>0.55804740007074638</v>
      </c>
      <c r="S115" s="50">
        <v>0.44195259992925362</v>
      </c>
      <c r="T115" s="50">
        <v>0</v>
      </c>
      <c r="U115" s="50">
        <v>0</v>
      </c>
      <c r="V115" s="50">
        <v>0</v>
      </c>
      <c r="W115" s="50">
        <v>0.33228001944579483</v>
      </c>
      <c r="X115" s="50">
        <v>0.66771998055420512</v>
      </c>
      <c r="Y115" s="50">
        <v>0</v>
      </c>
      <c r="Z115" s="50">
        <v>0</v>
      </c>
      <c r="AA115" s="50">
        <v>0</v>
      </c>
      <c r="AB115" s="50">
        <v>0.26319711125121797</v>
      </c>
      <c r="AC115" s="50">
        <v>0.73680288874878208</v>
      </c>
      <c r="AD115" s="50">
        <v>0</v>
      </c>
      <c r="AE115" s="50">
        <v>0</v>
      </c>
      <c r="AF115" s="50">
        <v>0</v>
      </c>
      <c r="AG115" s="50">
        <v>0.47600335995671922</v>
      </c>
      <c r="AH115" s="50">
        <v>0.52399664004328084</v>
      </c>
      <c r="AI115" s="50">
        <v>0</v>
      </c>
      <c r="AJ115" s="50">
        <v>0</v>
      </c>
      <c r="AK115" s="50">
        <v>0</v>
      </c>
      <c r="AL115" s="50">
        <v>0.8403696389313261</v>
      </c>
      <c r="AM115" s="50">
        <v>0.15963036106867384</v>
      </c>
      <c r="AN115" s="50">
        <v>0</v>
      </c>
      <c r="AO115" s="50">
        <v>0</v>
      </c>
      <c r="AP115" s="50">
        <v>0</v>
      </c>
      <c r="AQ115" s="50">
        <v>0.96712820001992228</v>
      </c>
      <c r="AR115" s="50">
        <v>3.28717999800777E-2</v>
      </c>
      <c r="AS115" s="50">
        <v>0</v>
      </c>
      <c r="AT115" s="50">
        <v>0</v>
      </c>
      <c r="AU115" s="50">
        <v>0</v>
      </c>
      <c r="AV115" s="50">
        <v>1</v>
      </c>
      <c r="AW115" s="50">
        <v>0</v>
      </c>
      <c r="AX115" s="50">
        <v>0</v>
      </c>
      <c r="AY115" s="50">
        <v>0</v>
      </c>
      <c r="AZ115" s="50">
        <v>0</v>
      </c>
      <c r="BA115" s="50">
        <v>0.82304028416888675</v>
      </c>
      <c r="BB115" s="50">
        <v>0.17695971583111325</v>
      </c>
      <c r="BC115" s="50">
        <v>0</v>
      </c>
      <c r="BD115" s="50">
        <v>0</v>
      </c>
      <c r="BE115" s="50">
        <v>0</v>
      </c>
      <c r="BF115" s="50">
        <v>0.75536628753166946</v>
      </c>
      <c r="BG115" s="50">
        <v>0.24463371246833054</v>
      </c>
      <c r="BH115" s="50">
        <v>0</v>
      </c>
      <c r="BI115" s="50">
        <v>0</v>
      </c>
      <c r="BJ115" s="50">
        <v>0</v>
      </c>
      <c r="BK115" s="50">
        <v>0.94434515498464111</v>
      </c>
      <c r="BL115" s="50">
        <v>5.5654845015358841E-2</v>
      </c>
      <c r="BM115" s="50">
        <v>0</v>
      </c>
      <c r="BN115" s="50">
        <v>0</v>
      </c>
      <c r="BO115" s="50">
        <v>0</v>
      </c>
      <c r="BP115" s="50">
        <v>1</v>
      </c>
      <c r="BQ115" s="50">
        <v>0</v>
      </c>
      <c r="BR115" s="50">
        <v>0</v>
      </c>
      <c r="BS115" s="50">
        <v>0</v>
      </c>
      <c r="BT115" s="50">
        <v>0</v>
      </c>
      <c r="BU115" s="50">
        <v>0.6208493069890888</v>
      </c>
      <c r="BV115" s="50">
        <v>0.37915069301091125</v>
      </c>
      <c r="BW115" s="50">
        <v>0</v>
      </c>
      <c r="BX115" s="50">
        <v>0</v>
      </c>
      <c r="BY115" s="50">
        <v>0</v>
      </c>
      <c r="BZ115" s="50">
        <v>0.70305962667476107</v>
      </c>
      <c r="CA115" s="50">
        <v>0.29694037332523893</v>
      </c>
      <c r="CB115" s="50">
        <v>0</v>
      </c>
      <c r="CC115" s="50">
        <v>0</v>
      </c>
      <c r="CD115" s="50">
        <v>0</v>
      </c>
      <c r="CE115" s="50">
        <v>0</v>
      </c>
      <c r="CF115" s="50">
        <v>1</v>
      </c>
      <c r="CG115" s="50">
        <v>0</v>
      </c>
      <c r="CH115" s="50">
        <v>0</v>
      </c>
      <c r="CI115" s="50">
        <v>0</v>
      </c>
      <c r="CJ115" s="50">
        <v>0.68013925525824837</v>
      </c>
      <c r="CK115" s="50">
        <v>0.31986074474175163</v>
      </c>
      <c r="CL115" s="50">
        <v>0</v>
      </c>
      <c r="CM115" s="50">
        <v>0</v>
      </c>
      <c r="CN115" s="50">
        <v>0</v>
      </c>
    </row>
    <row r="116" spans="1:92" x14ac:dyDescent="0.2">
      <c r="A116" s="22" t="s">
        <v>12</v>
      </c>
      <c r="B116" s="4" t="s">
        <v>87</v>
      </c>
      <c r="C116" s="50">
        <v>0.75053269507987275</v>
      </c>
      <c r="D116" s="50">
        <v>0.24946730492012725</v>
      </c>
      <c r="E116" s="50">
        <v>0</v>
      </c>
      <c r="F116" s="50">
        <v>0</v>
      </c>
      <c r="G116" s="50">
        <v>0</v>
      </c>
      <c r="H116" s="50">
        <v>0.77787711643681257</v>
      </c>
      <c r="I116" s="50">
        <v>0.22212288356318738</v>
      </c>
      <c r="J116" s="50">
        <v>0</v>
      </c>
      <c r="K116" s="50">
        <v>0</v>
      </c>
      <c r="L116" s="50">
        <v>0</v>
      </c>
      <c r="M116" s="50">
        <v>0.97836518401068184</v>
      </c>
      <c r="N116" s="50">
        <v>2.1634815989318202E-2</v>
      </c>
      <c r="O116" s="50">
        <v>0</v>
      </c>
      <c r="P116" s="50">
        <v>0</v>
      </c>
      <c r="Q116" s="50">
        <v>0</v>
      </c>
      <c r="R116" s="50">
        <v>0.75841059602649008</v>
      </c>
      <c r="S116" s="50">
        <v>0.24158940397350995</v>
      </c>
      <c r="T116" s="50">
        <v>0</v>
      </c>
      <c r="U116" s="50">
        <v>0</v>
      </c>
      <c r="V116" s="50">
        <v>0</v>
      </c>
      <c r="W116" s="50">
        <v>0.50544724770642202</v>
      </c>
      <c r="X116" s="50">
        <v>0.49455275229357798</v>
      </c>
      <c r="Y116" s="50">
        <v>0</v>
      </c>
      <c r="Z116" s="50">
        <v>0</v>
      </c>
      <c r="AA116" s="50">
        <v>0</v>
      </c>
      <c r="AB116" s="50">
        <v>0.67431089019430634</v>
      </c>
      <c r="AC116" s="50">
        <v>0.32568910980569366</v>
      </c>
      <c r="AD116" s="50">
        <v>0</v>
      </c>
      <c r="AE116" s="50">
        <v>0</v>
      </c>
      <c r="AF116" s="50">
        <v>0</v>
      </c>
      <c r="AG116" s="50">
        <v>0</v>
      </c>
      <c r="AH116" s="50">
        <v>0</v>
      </c>
      <c r="AI116" s="50">
        <v>0</v>
      </c>
      <c r="AJ116" s="50">
        <v>0</v>
      </c>
      <c r="AK116" s="50">
        <v>0</v>
      </c>
      <c r="AL116" s="50">
        <v>0.71056198813894378</v>
      </c>
      <c r="AM116" s="50">
        <v>0.28943801186105622</v>
      </c>
      <c r="AN116" s="50">
        <v>0</v>
      </c>
      <c r="AO116" s="50">
        <v>0</v>
      </c>
      <c r="AP116" s="50">
        <v>0</v>
      </c>
      <c r="AQ116" s="50">
        <v>1</v>
      </c>
      <c r="AR116" s="50">
        <v>0</v>
      </c>
      <c r="AS116" s="50">
        <v>0</v>
      </c>
      <c r="AT116" s="50">
        <v>0</v>
      </c>
      <c r="AU116" s="50">
        <v>0</v>
      </c>
      <c r="AV116" s="50">
        <v>0</v>
      </c>
      <c r="AW116" s="50">
        <v>0</v>
      </c>
      <c r="AX116" s="50">
        <v>0</v>
      </c>
      <c r="AY116" s="50">
        <v>0</v>
      </c>
      <c r="AZ116" s="50">
        <v>0</v>
      </c>
      <c r="BA116" s="50">
        <v>0.48196578402528062</v>
      </c>
      <c r="BB116" s="50">
        <v>0.51803421597471944</v>
      </c>
      <c r="BC116" s="50">
        <v>0</v>
      </c>
      <c r="BD116" s="50">
        <v>0</v>
      </c>
      <c r="BE116" s="50">
        <v>0</v>
      </c>
      <c r="BF116" s="50">
        <v>0.84151743990429551</v>
      </c>
      <c r="BG116" s="50">
        <v>0.15848256009570452</v>
      </c>
      <c r="BH116" s="50">
        <v>0</v>
      </c>
      <c r="BI116" s="50">
        <v>0</v>
      </c>
      <c r="BJ116" s="50">
        <v>0</v>
      </c>
      <c r="BK116" s="50">
        <v>1</v>
      </c>
      <c r="BL116" s="50">
        <v>0</v>
      </c>
      <c r="BM116" s="50">
        <v>0</v>
      </c>
      <c r="BN116" s="50">
        <v>0</v>
      </c>
      <c r="BO116" s="50">
        <v>0</v>
      </c>
      <c r="BP116" s="50">
        <v>0.52496319100522015</v>
      </c>
      <c r="BQ116" s="50">
        <v>0.47503680899477979</v>
      </c>
      <c r="BR116" s="50">
        <v>0</v>
      </c>
      <c r="BS116" s="50">
        <v>0</v>
      </c>
      <c r="BT116" s="50">
        <v>0</v>
      </c>
      <c r="BU116" s="50">
        <v>0</v>
      </c>
      <c r="BV116" s="50">
        <v>0</v>
      </c>
      <c r="BW116" s="50">
        <v>0</v>
      </c>
      <c r="BX116" s="50">
        <v>0</v>
      </c>
      <c r="BY116" s="50">
        <v>0</v>
      </c>
      <c r="BZ116" s="50">
        <v>0.76051638858871551</v>
      </c>
      <c r="CA116" s="50">
        <v>0.23948361141128444</v>
      </c>
      <c r="CB116" s="50">
        <v>0</v>
      </c>
      <c r="CC116" s="50">
        <v>0</v>
      </c>
      <c r="CD116" s="50">
        <v>0</v>
      </c>
      <c r="CE116" s="50">
        <v>0</v>
      </c>
      <c r="CF116" s="50">
        <v>0</v>
      </c>
      <c r="CG116" s="50">
        <v>0</v>
      </c>
      <c r="CH116" s="50">
        <v>0</v>
      </c>
      <c r="CI116" s="50">
        <v>0</v>
      </c>
      <c r="CJ116" s="50">
        <v>0.76051638858871551</v>
      </c>
      <c r="CK116" s="50">
        <v>0.23948361141128444</v>
      </c>
      <c r="CL116" s="50">
        <v>0</v>
      </c>
      <c r="CM116" s="50">
        <v>0</v>
      </c>
      <c r="CN116" s="50">
        <v>0</v>
      </c>
    </row>
    <row r="117" spans="1:92" x14ac:dyDescent="0.2">
      <c r="A117" s="22" t="s">
        <v>13</v>
      </c>
      <c r="B117" s="4" t="s">
        <v>17</v>
      </c>
      <c r="C117" s="50">
        <v>0.86022058149796732</v>
      </c>
      <c r="D117" s="50">
        <v>0.13977941850203268</v>
      </c>
      <c r="E117" s="50">
        <v>0</v>
      </c>
      <c r="F117" s="50">
        <v>0</v>
      </c>
      <c r="G117" s="50">
        <v>0</v>
      </c>
      <c r="H117" s="50">
        <v>0.81854213607094461</v>
      </c>
      <c r="I117" s="50">
        <v>0.18145786392905536</v>
      </c>
      <c r="J117" s="50">
        <v>0</v>
      </c>
      <c r="K117" s="50">
        <v>0</v>
      </c>
      <c r="L117" s="50">
        <v>0</v>
      </c>
      <c r="M117" s="50">
        <v>0.92527161911491917</v>
      </c>
      <c r="N117" s="50">
        <v>7.4728380885080825E-2</v>
      </c>
      <c r="O117" s="50">
        <v>0</v>
      </c>
      <c r="P117" s="50">
        <v>0</v>
      </c>
      <c r="Q117" s="50">
        <v>0</v>
      </c>
      <c r="R117" s="50">
        <v>1</v>
      </c>
      <c r="S117" s="50">
        <v>0</v>
      </c>
      <c r="T117" s="50">
        <v>0</v>
      </c>
      <c r="U117" s="50">
        <v>0</v>
      </c>
      <c r="V117" s="50">
        <v>0</v>
      </c>
      <c r="W117" s="50">
        <v>0.57695010541110325</v>
      </c>
      <c r="X117" s="50">
        <v>0.42304989458889669</v>
      </c>
      <c r="Y117" s="50">
        <v>0</v>
      </c>
      <c r="Z117" s="50">
        <v>0</v>
      </c>
      <c r="AA117" s="50">
        <v>0</v>
      </c>
      <c r="AB117" s="50">
        <v>0.66560665362035221</v>
      </c>
      <c r="AC117" s="50">
        <v>0.33439334637964774</v>
      </c>
      <c r="AD117" s="50">
        <v>0</v>
      </c>
      <c r="AE117" s="50">
        <v>0</v>
      </c>
      <c r="AF117" s="50">
        <v>0</v>
      </c>
      <c r="AG117" s="50">
        <v>0.72491385074319803</v>
      </c>
      <c r="AH117" s="50">
        <v>0.27508614925680192</v>
      </c>
      <c r="AI117" s="50">
        <v>0</v>
      </c>
      <c r="AJ117" s="50">
        <v>0</v>
      </c>
      <c r="AK117" s="50">
        <v>0</v>
      </c>
      <c r="AL117" s="50">
        <v>1</v>
      </c>
      <c r="AM117" s="50">
        <v>0</v>
      </c>
      <c r="AN117" s="50">
        <v>0</v>
      </c>
      <c r="AO117" s="50">
        <v>0</v>
      </c>
      <c r="AP117" s="50">
        <v>0</v>
      </c>
      <c r="AQ117" s="50">
        <v>1</v>
      </c>
      <c r="AR117" s="50">
        <v>0</v>
      </c>
      <c r="AS117" s="50">
        <v>0</v>
      </c>
      <c r="AT117" s="50">
        <v>0</v>
      </c>
      <c r="AU117" s="50">
        <v>0</v>
      </c>
      <c r="AV117" s="50">
        <v>1</v>
      </c>
      <c r="AW117" s="50">
        <v>0</v>
      </c>
      <c r="AX117" s="50">
        <v>0</v>
      </c>
      <c r="AY117" s="50">
        <v>0</v>
      </c>
      <c r="AZ117" s="50">
        <v>0</v>
      </c>
      <c r="BA117" s="50">
        <v>0.56715804612460841</v>
      </c>
      <c r="BB117" s="50">
        <v>0.43284195387539165</v>
      </c>
      <c r="BC117" s="50">
        <v>0</v>
      </c>
      <c r="BD117" s="50">
        <v>0</v>
      </c>
      <c r="BE117" s="50">
        <v>0</v>
      </c>
      <c r="BF117" s="50">
        <v>0.86148057866567751</v>
      </c>
      <c r="BG117" s="50">
        <v>0.13851942133432252</v>
      </c>
      <c r="BH117" s="50">
        <v>0</v>
      </c>
      <c r="BI117" s="50">
        <v>0</v>
      </c>
      <c r="BJ117" s="50">
        <v>0</v>
      </c>
      <c r="BK117" s="50">
        <v>1</v>
      </c>
      <c r="BL117" s="50">
        <v>0</v>
      </c>
      <c r="BM117" s="50">
        <v>0</v>
      </c>
      <c r="BN117" s="50">
        <v>0</v>
      </c>
      <c r="BO117" s="50">
        <v>0</v>
      </c>
      <c r="BP117" s="50">
        <v>0.79199980558458283</v>
      </c>
      <c r="BQ117" s="50">
        <v>0.20800019441541714</v>
      </c>
      <c r="BR117" s="50">
        <v>0</v>
      </c>
      <c r="BS117" s="50">
        <v>0</v>
      </c>
      <c r="BT117" s="50">
        <v>0</v>
      </c>
      <c r="BU117" s="50">
        <v>0.98516386182462357</v>
      </c>
      <c r="BV117" s="50">
        <v>1.483613817537644E-2</v>
      </c>
      <c r="BW117" s="50">
        <v>0</v>
      </c>
      <c r="BX117" s="50">
        <v>0</v>
      </c>
      <c r="BY117" s="50">
        <v>0</v>
      </c>
      <c r="BZ117" s="50">
        <v>0.85377221472101594</v>
      </c>
      <c r="CA117" s="50">
        <v>0.14622778527898406</v>
      </c>
      <c r="CB117" s="50">
        <v>0</v>
      </c>
      <c r="CC117" s="50">
        <v>0</v>
      </c>
      <c r="CD117" s="50">
        <v>0</v>
      </c>
      <c r="CE117" s="50">
        <v>0</v>
      </c>
      <c r="CF117" s="50">
        <v>1</v>
      </c>
      <c r="CG117" s="50">
        <v>0</v>
      </c>
      <c r="CH117" s="50">
        <v>0</v>
      </c>
      <c r="CI117" s="50">
        <v>0</v>
      </c>
      <c r="CJ117" s="50">
        <v>0.83648452198013967</v>
      </c>
      <c r="CK117" s="50">
        <v>0.16351547801986033</v>
      </c>
      <c r="CL117" s="50">
        <v>0</v>
      </c>
      <c r="CM117" s="50">
        <v>0</v>
      </c>
      <c r="CN117" s="50">
        <v>0</v>
      </c>
    </row>
    <row r="118" spans="1:92" x14ac:dyDescent="0.2">
      <c r="A118" s="22" t="s">
        <v>14</v>
      </c>
      <c r="B118" s="4" t="s">
        <v>88</v>
      </c>
      <c r="C118" s="50">
        <v>0.72486772486772488</v>
      </c>
      <c r="D118" s="50">
        <v>0.27513227513227512</v>
      </c>
      <c r="E118" s="50">
        <v>0</v>
      </c>
      <c r="F118" s="50">
        <v>0</v>
      </c>
      <c r="G118" s="50">
        <v>0</v>
      </c>
      <c r="H118" s="50">
        <v>0.75539420508253985</v>
      </c>
      <c r="I118" s="50">
        <v>0.2446057949174601</v>
      </c>
      <c r="J118" s="50">
        <v>0</v>
      </c>
      <c r="K118" s="50">
        <v>0</v>
      </c>
      <c r="L118" s="50">
        <v>0</v>
      </c>
      <c r="M118" s="50">
        <v>1</v>
      </c>
      <c r="N118" s="50">
        <v>0</v>
      </c>
      <c r="O118" s="50">
        <v>0</v>
      </c>
      <c r="P118" s="50">
        <v>0</v>
      </c>
      <c r="Q118" s="50">
        <v>0</v>
      </c>
      <c r="R118" s="50">
        <v>0.22589167767503301</v>
      </c>
      <c r="S118" s="50">
        <v>0.77410832232496696</v>
      </c>
      <c r="T118" s="50">
        <v>0</v>
      </c>
      <c r="U118" s="50">
        <v>0</v>
      </c>
      <c r="V118" s="50">
        <v>0</v>
      </c>
      <c r="W118" s="50">
        <v>1</v>
      </c>
      <c r="X118" s="50">
        <v>0</v>
      </c>
      <c r="Y118" s="50">
        <v>0</v>
      </c>
      <c r="Z118" s="50">
        <v>0</v>
      </c>
      <c r="AA118" s="50">
        <v>0</v>
      </c>
      <c r="AB118" s="50">
        <v>6.1195104391648665E-2</v>
      </c>
      <c r="AC118" s="50">
        <v>0.93880489560835134</v>
      </c>
      <c r="AD118" s="50">
        <v>0</v>
      </c>
      <c r="AE118" s="50">
        <v>0</v>
      </c>
      <c r="AF118" s="50">
        <v>0</v>
      </c>
      <c r="AG118" s="50">
        <v>1</v>
      </c>
      <c r="AH118" s="50">
        <v>0</v>
      </c>
      <c r="AI118" s="50">
        <v>0</v>
      </c>
      <c r="AJ118" s="50">
        <v>0</v>
      </c>
      <c r="AK118" s="50">
        <v>0</v>
      </c>
      <c r="AL118" s="50">
        <v>0.98959722592691379</v>
      </c>
      <c r="AM118" s="50">
        <v>1.0402774073086157E-2</v>
      </c>
      <c r="AN118" s="50">
        <v>0</v>
      </c>
      <c r="AO118" s="50">
        <v>0</v>
      </c>
      <c r="AP118" s="50">
        <v>0</v>
      </c>
      <c r="AQ118" s="50">
        <v>1</v>
      </c>
      <c r="AR118" s="50">
        <v>0</v>
      </c>
      <c r="AS118" s="50">
        <v>0</v>
      </c>
      <c r="AT118" s="50">
        <v>0</v>
      </c>
      <c r="AU118" s="50">
        <v>0</v>
      </c>
      <c r="AV118" s="50">
        <v>0</v>
      </c>
      <c r="AW118" s="50">
        <v>0</v>
      </c>
      <c r="AX118" s="50">
        <v>0</v>
      </c>
      <c r="AY118" s="50">
        <v>0</v>
      </c>
      <c r="AZ118" s="50">
        <v>0</v>
      </c>
      <c r="BA118" s="50">
        <v>0.34909090909090912</v>
      </c>
      <c r="BB118" s="50">
        <v>0.65090909090909088</v>
      </c>
      <c r="BC118" s="50">
        <v>0</v>
      </c>
      <c r="BD118" s="50">
        <v>0</v>
      </c>
      <c r="BE118" s="50">
        <v>0</v>
      </c>
      <c r="BF118" s="50">
        <v>0.83602908443389223</v>
      </c>
      <c r="BG118" s="50">
        <v>0.16397091556610774</v>
      </c>
      <c r="BH118" s="50">
        <v>0</v>
      </c>
      <c r="BI118" s="50">
        <v>0</v>
      </c>
      <c r="BJ118" s="50">
        <v>0</v>
      </c>
      <c r="BK118" s="50">
        <v>1</v>
      </c>
      <c r="BL118" s="50">
        <v>0</v>
      </c>
      <c r="BM118" s="50">
        <v>0</v>
      </c>
      <c r="BN118" s="50">
        <v>0</v>
      </c>
      <c r="BO118" s="50">
        <v>0</v>
      </c>
      <c r="BP118" s="50">
        <v>0</v>
      </c>
      <c r="BQ118" s="50">
        <v>0</v>
      </c>
      <c r="BR118" s="50">
        <v>0</v>
      </c>
      <c r="BS118" s="50">
        <v>0</v>
      </c>
      <c r="BT118" s="50">
        <v>0</v>
      </c>
      <c r="BU118" s="50">
        <v>0</v>
      </c>
      <c r="BV118" s="50">
        <v>0</v>
      </c>
      <c r="BW118" s="50">
        <v>0</v>
      </c>
      <c r="BX118" s="50">
        <v>0</v>
      </c>
      <c r="BY118" s="50">
        <v>0</v>
      </c>
      <c r="BZ118" s="50">
        <v>0.74902340250152311</v>
      </c>
      <c r="CA118" s="50">
        <v>0.25097659749847684</v>
      </c>
      <c r="CB118" s="50">
        <v>0</v>
      </c>
      <c r="CC118" s="50">
        <v>0</v>
      </c>
      <c r="CD118" s="50">
        <v>0</v>
      </c>
      <c r="CE118" s="50">
        <v>0</v>
      </c>
      <c r="CF118" s="50">
        <v>0</v>
      </c>
      <c r="CG118" s="50">
        <v>0</v>
      </c>
      <c r="CH118" s="50">
        <v>0</v>
      </c>
      <c r="CI118" s="50">
        <v>0</v>
      </c>
      <c r="CJ118" s="50">
        <v>0.74902340250152311</v>
      </c>
      <c r="CK118" s="50">
        <v>0.25097659749847684</v>
      </c>
      <c r="CL118" s="50">
        <v>0</v>
      </c>
      <c r="CM118" s="50">
        <v>0</v>
      </c>
      <c r="CN118" s="50">
        <v>0</v>
      </c>
    </row>
    <row r="119" spans="1:92" x14ac:dyDescent="0.2">
      <c r="A119" s="22" t="s">
        <v>15</v>
      </c>
      <c r="B119" s="4" t="s">
        <v>132</v>
      </c>
      <c r="C119" s="50">
        <v>0.63861889351040391</v>
      </c>
      <c r="D119" s="50">
        <v>0.36138110648959609</v>
      </c>
      <c r="E119" s="50">
        <v>0</v>
      </c>
      <c r="F119" s="50">
        <v>0</v>
      </c>
      <c r="G119" s="50">
        <v>0</v>
      </c>
      <c r="H119" s="50">
        <v>0.63165591889671613</v>
      </c>
      <c r="I119" s="50">
        <v>0.36834408110328393</v>
      </c>
      <c r="J119" s="50">
        <v>0</v>
      </c>
      <c r="K119" s="50">
        <v>0</v>
      </c>
      <c r="L119" s="50">
        <v>0</v>
      </c>
      <c r="M119" s="50">
        <v>0.74026713289556612</v>
      </c>
      <c r="N119" s="50">
        <v>0.25973286710443394</v>
      </c>
      <c r="O119" s="50">
        <v>0</v>
      </c>
      <c r="P119" s="50">
        <v>0</v>
      </c>
      <c r="Q119" s="50">
        <v>0</v>
      </c>
      <c r="R119" s="50">
        <v>0.80344118197119885</v>
      </c>
      <c r="S119" s="50">
        <v>0.19655881802880121</v>
      </c>
      <c r="T119" s="50">
        <v>0</v>
      </c>
      <c r="U119" s="50">
        <v>0</v>
      </c>
      <c r="V119" s="50">
        <v>0</v>
      </c>
      <c r="W119" s="50">
        <v>0.13177319241737964</v>
      </c>
      <c r="X119" s="50">
        <v>0.86822680758262039</v>
      </c>
      <c r="Y119" s="50">
        <v>0</v>
      </c>
      <c r="Z119" s="50">
        <v>0</v>
      </c>
      <c r="AA119" s="50">
        <v>0</v>
      </c>
      <c r="AB119" s="50">
        <v>0.22731425823515269</v>
      </c>
      <c r="AC119" s="50">
        <v>0.77268574176484728</v>
      </c>
      <c r="AD119" s="50">
        <v>0</v>
      </c>
      <c r="AE119" s="50">
        <v>0</v>
      </c>
      <c r="AF119" s="50">
        <v>0</v>
      </c>
      <c r="AG119" s="50">
        <v>0.54997310722308346</v>
      </c>
      <c r="AH119" s="50">
        <v>0.45002689277691649</v>
      </c>
      <c r="AI119" s="50">
        <v>0</v>
      </c>
      <c r="AJ119" s="50">
        <v>0</v>
      </c>
      <c r="AK119" s="50">
        <v>0</v>
      </c>
      <c r="AL119" s="50">
        <v>0.88354358206827743</v>
      </c>
      <c r="AM119" s="50">
        <v>0.11645641793172261</v>
      </c>
      <c r="AN119" s="50">
        <v>0</v>
      </c>
      <c r="AO119" s="50">
        <v>0</v>
      </c>
      <c r="AP119" s="50">
        <v>0</v>
      </c>
      <c r="AQ119" s="50">
        <v>1</v>
      </c>
      <c r="AR119" s="50">
        <v>0</v>
      </c>
      <c r="AS119" s="50">
        <v>0</v>
      </c>
      <c r="AT119" s="50">
        <v>0</v>
      </c>
      <c r="AU119" s="50">
        <v>0</v>
      </c>
      <c r="AV119" s="50">
        <v>1</v>
      </c>
      <c r="AW119" s="50">
        <v>0</v>
      </c>
      <c r="AX119" s="50">
        <v>0</v>
      </c>
      <c r="AY119" s="50">
        <v>0</v>
      </c>
      <c r="AZ119" s="50">
        <v>0</v>
      </c>
      <c r="BA119" s="50">
        <v>0.81105076248172137</v>
      </c>
      <c r="BB119" s="50">
        <v>0.18894923751827866</v>
      </c>
      <c r="BC119" s="50">
        <v>0</v>
      </c>
      <c r="BD119" s="50">
        <v>0</v>
      </c>
      <c r="BE119" s="50">
        <v>0</v>
      </c>
      <c r="BF119" s="50">
        <v>0.80271799368062335</v>
      </c>
      <c r="BG119" s="50">
        <v>0.19728200631937667</v>
      </c>
      <c r="BH119" s="50">
        <v>0</v>
      </c>
      <c r="BI119" s="50">
        <v>0</v>
      </c>
      <c r="BJ119" s="50">
        <v>0</v>
      </c>
      <c r="BK119" s="50">
        <v>1</v>
      </c>
      <c r="BL119" s="50">
        <v>0</v>
      </c>
      <c r="BM119" s="50">
        <v>0</v>
      </c>
      <c r="BN119" s="50">
        <v>0</v>
      </c>
      <c r="BO119" s="50">
        <v>0</v>
      </c>
      <c r="BP119" s="50">
        <v>0.70504201680672274</v>
      </c>
      <c r="BQ119" s="50">
        <v>0.29495798319327732</v>
      </c>
      <c r="BR119" s="50">
        <v>0</v>
      </c>
      <c r="BS119" s="50">
        <v>0</v>
      </c>
      <c r="BT119" s="50">
        <v>0</v>
      </c>
      <c r="BU119" s="50">
        <v>0.81502815629970338</v>
      </c>
      <c r="BV119" s="50">
        <v>0.1849718437002966</v>
      </c>
      <c r="BW119" s="50">
        <v>0</v>
      </c>
      <c r="BX119" s="50">
        <v>0</v>
      </c>
      <c r="BY119" s="50">
        <v>0</v>
      </c>
      <c r="BZ119" s="50">
        <v>0.64610028370678263</v>
      </c>
      <c r="CA119" s="50">
        <v>0.35389971629321737</v>
      </c>
      <c r="CB119" s="50">
        <v>0</v>
      </c>
      <c r="CC119" s="50">
        <v>0</v>
      </c>
      <c r="CD119" s="50">
        <v>0</v>
      </c>
      <c r="CE119" s="50">
        <v>0</v>
      </c>
      <c r="CF119" s="50">
        <v>0</v>
      </c>
      <c r="CG119" s="50">
        <v>0</v>
      </c>
      <c r="CH119" s="50">
        <v>0</v>
      </c>
      <c r="CI119" s="50">
        <v>0</v>
      </c>
      <c r="CJ119" s="50">
        <v>0.64610028370678263</v>
      </c>
      <c r="CK119" s="50">
        <v>0.35389971629321737</v>
      </c>
      <c r="CL119" s="50">
        <v>0</v>
      </c>
      <c r="CM119" s="50">
        <v>0</v>
      </c>
      <c r="CN119" s="50">
        <v>0</v>
      </c>
    </row>
    <row r="120" spans="1:92" x14ac:dyDescent="0.2">
      <c r="A120" s="22" t="s">
        <v>16</v>
      </c>
      <c r="B120" s="4" t="s">
        <v>22</v>
      </c>
      <c r="C120" s="50">
        <v>0.76841204358792103</v>
      </c>
      <c r="D120" s="50">
        <v>0.23158795641207902</v>
      </c>
      <c r="E120" s="50">
        <v>0</v>
      </c>
      <c r="F120" s="50">
        <v>0</v>
      </c>
      <c r="G120" s="50">
        <v>0</v>
      </c>
      <c r="H120" s="50">
        <v>0.80850745918208344</v>
      </c>
      <c r="I120" s="50">
        <v>0.18957571566097384</v>
      </c>
      <c r="J120" s="50">
        <v>0</v>
      </c>
      <c r="K120" s="50">
        <v>1.916825156942728E-3</v>
      </c>
      <c r="L120" s="50">
        <v>0</v>
      </c>
      <c r="M120" s="50">
        <v>0.95995894218013145</v>
      </c>
      <c r="N120" s="50">
        <v>4.0041057819868497E-2</v>
      </c>
      <c r="O120" s="50">
        <v>0</v>
      </c>
      <c r="P120" s="50">
        <v>0</v>
      </c>
      <c r="Q120" s="50">
        <v>0</v>
      </c>
      <c r="R120" s="50">
        <v>1</v>
      </c>
      <c r="S120" s="50">
        <v>0</v>
      </c>
      <c r="T120" s="50">
        <v>0</v>
      </c>
      <c r="U120" s="50">
        <v>0</v>
      </c>
      <c r="V120" s="50">
        <v>0</v>
      </c>
      <c r="W120" s="50">
        <v>0.7177073403241182</v>
      </c>
      <c r="X120" s="50">
        <v>0.2822926596758818</v>
      </c>
      <c r="Y120" s="50">
        <v>0</v>
      </c>
      <c r="Z120" s="50">
        <v>0</v>
      </c>
      <c r="AA120" s="50">
        <v>0</v>
      </c>
      <c r="AB120" s="50">
        <v>0.5709365261604068</v>
      </c>
      <c r="AC120" s="50">
        <v>0.39720354272593078</v>
      </c>
      <c r="AD120" s="50">
        <v>0</v>
      </c>
      <c r="AE120" s="50">
        <v>3.1859931113662456E-2</v>
      </c>
      <c r="AF120" s="50">
        <v>0</v>
      </c>
      <c r="AG120" s="50">
        <v>0.55088868101028998</v>
      </c>
      <c r="AH120" s="50">
        <v>0.44684752104770814</v>
      </c>
      <c r="AI120" s="50">
        <v>0</v>
      </c>
      <c r="AJ120" s="50">
        <v>2.2637979420018707E-3</v>
      </c>
      <c r="AK120" s="50">
        <v>0</v>
      </c>
      <c r="AL120" s="50">
        <v>0.94061171307090929</v>
      </c>
      <c r="AM120" s="50">
        <v>5.9388286929090657E-2</v>
      </c>
      <c r="AN120" s="50">
        <v>0</v>
      </c>
      <c r="AO120" s="50">
        <v>0</v>
      </c>
      <c r="AP120" s="50">
        <v>0</v>
      </c>
      <c r="AQ120" s="50">
        <v>0.98709026191361637</v>
      </c>
      <c r="AR120" s="50">
        <v>1.290973808638368E-2</v>
      </c>
      <c r="AS120" s="50">
        <v>0</v>
      </c>
      <c r="AT120" s="50">
        <v>0</v>
      </c>
      <c r="AU120" s="50">
        <v>0</v>
      </c>
      <c r="AV120" s="50">
        <v>1</v>
      </c>
      <c r="AW120" s="50">
        <v>0</v>
      </c>
      <c r="AX120" s="50">
        <v>0</v>
      </c>
      <c r="AY120" s="50">
        <v>0</v>
      </c>
      <c r="AZ120" s="50">
        <v>0</v>
      </c>
      <c r="BA120" s="50">
        <v>0.42061160082707583</v>
      </c>
      <c r="BB120" s="50">
        <v>0.57938839917292417</v>
      </c>
      <c r="BC120" s="50">
        <v>0</v>
      </c>
      <c r="BD120" s="50">
        <v>0</v>
      </c>
      <c r="BE120" s="50">
        <v>0</v>
      </c>
      <c r="BF120" s="50">
        <v>0.8518516186710654</v>
      </c>
      <c r="BG120" s="50">
        <v>0.1481483813289346</v>
      </c>
      <c r="BH120" s="50">
        <v>0</v>
      </c>
      <c r="BI120" s="50">
        <v>0</v>
      </c>
      <c r="BJ120" s="50">
        <v>0</v>
      </c>
      <c r="BK120" s="50">
        <v>0.97487540461388278</v>
      </c>
      <c r="BL120" s="50">
        <v>2.5124595386117249E-2</v>
      </c>
      <c r="BM120" s="50">
        <v>0</v>
      </c>
      <c r="BN120" s="50">
        <v>0</v>
      </c>
      <c r="BO120" s="50">
        <v>0</v>
      </c>
      <c r="BP120" s="50">
        <v>0.96109350507735292</v>
      </c>
      <c r="BQ120" s="50">
        <v>3.8906494922647042E-2</v>
      </c>
      <c r="BR120" s="50">
        <v>0</v>
      </c>
      <c r="BS120" s="50">
        <v>0</v>
      </c>
      <c r="BT120" s="50">
        <v>0</v>
      </c>
      <c r="BU120" s="50">
        <v>0</v>
      </c>
      <c r="BV120" s="50">
        <v>0</v>
      </c>
      <c r="BW120" s="50">
        <v>0</v>
      </c>
      <c r="BX120" s="50">
        <v>0</v>
      </c>
      <c r="BY120" s="50">
        <v>0</v>
      </c>
      <c r="BZ120" s="50">
        <v>0.78724527325515337</v>
      </c>
      <c r="CA120" s="50">
        <v>0.21238237560030218</v>
      </c>
      <c r="CB120" s="50">
        <v>0</v>
      </c>
      <c r="CC120" s="50">
        <v>3.7235114454439228E-4</v>
      </c>
      <c r="CD120" s="50">
        <v>0</v>
      </c>
      <c r="CE120" s="50">
        <v>0</v>
      </c>
      <c r="CF120" s="50">
        <v>0</v>
      </c>
      <c r="CG120" s="50">
        <v>0</v>
      </c>
      <c r="CH120" s="50">
        <v>0</v>
      </c>
      <c r="CI120" s="50">
        <v>0</v>
      </c>
      <c r="CJ120" s="50">
        <v>0.78724527325515337</v>
      </c>
      <c r="CK120" s="50">
        <v>0.21238237560030218</v>
      </c>
      <c r="CL120" s="50">
        <v>0</v>
      </c>
      <c r="CM120" s="50">
        <v>3.7235114454439228E-4</v>
      </c>
      <c r="CN120" s="50">
        <v>0</v>
      </c>
    </row>
    <row r="121" spans="1:92" x14ac:dyDescent="0.2">
      <c r="A121" s="22" t="s">
        <v>60</v>
      </c>
      <c r="B121" s="4" t="s">
        <v>89</v>
      </c>
      <c r="C121" s="50">
        <v>1</v>
      </c>
      <c r="D121" s="50">
        <v>0</v>
      </c>
      <c r="E121" s="50">
        <v>0</v>
      </c>
      <c r="F121" s="50">
        <v>0</v>
      </c>
      <c r="G121" s="50">
        <v>0</v>
      </c>
      <c r="H121" s="50">
        <v>0</v>
      </c>
      <c r="I121" s="50">
        <v>0</v>
      </c>
      <c r="J121" s="50">
        <v>0</v>
      </c>
      <c r="K121" s="50">
        <v>0</v>
      </c>
      <c r="L121" s="50">
        <v>0</v>
      </c>
      <c r="M121" s="50">
        <v>0</v>
      </c>
      <c r="N121" s="50">
        <v>0</v>
      </c>
      <c r="O121" s="50">
        <v>0</v>
      </c>
      <c r="P121" s="50">
        <v>0</v>
      </c>
      <c r="Q121" s="50">
        <v>0</v>
      </c>
      <c r="R121" s="50">
        <v>0</v>
      </c>
      <c r="S121" s="50">
        <v>0</v>
      </c>
      <c r="T121" s="50">
        <v>0</v>
      </c>
      <c r="U121" s="50">
        <v>0</v>
      </c>
      <c r="V121" s="50">
        <v>0</v>
      </c>
      <c r="W121" s="50">
        <v>0</v>
      </c>
      <c r="X121" s="50">
        <v>0</v>
      </c>
      <c r="Y121" s="50">
        <v>0</v>
      </c>
      <c r="Z121" s="50">
        <v>0</v>
      </c>
      <c r="AA121" s="50">
        <v>0</v>
      </c>
      <c r="AB121" s="50">
        <v>0</v>
      </c>
      <c r="AC121" s="50">
        <v>0</v>
      </c>
      <c r="AD121" s="50">
        <v>0</v>
      </c>
      <c r="AE121" s="50">
        <v>0</v>
      </c>
      <c r="AF121" s="50">
        <v>0</v>
      </c>
      <c r="AG121" s="50">
        <v>0</v>
      </c>
      <c r="AH121" s="50">
        <v>0</v>
      </c>
      <c r="AI121" s="50">
        <v>0</v>
      </c>
      <c r="AJ121" s="50">
        <v>0</v>
      </c>
      <c r="AK121" s="50">
        <v>0</v>
      </c>
      <c r="AL121" s="50">
        <v>0</v>
      </c>
      <c r="AM121" s="50">
        <v>0</v>
      </c>
      <c r="AN121" s="50">
        <v>0</v>
      </c>
      <c r="AO121" s="50">
        <v>0</v>
      </c>
      <c r="AP121" s="50">
        <v>0</v>
      </c>
      <c r="AQ121" s="50">
        <v>0</v>
      </c>
      <c r="AR121" s="50">
        <v>0</v>
      </c>
      <c r="AS121" s="50">
        <v>0</v>
      </c>
      <c r="AT121" s="50">
        <v>0</v>
      </c>
      <c r="AU121" s="50">
        <v>0</v>
      </c>
      <c r="AV121" s="50">
        <v>0</v>
      </c>
      <c r="AW121" s="50">
        <v>0</v>
      </c>
      <c r="AX121" s="50">
        <v>0</v>
      </c>
      <c r="AY121" s="50">
        <v>0</v>
      </c>
      <c r="AZ121" s="50">
        <v>0</v>
      </c>
      <c r="BA121" s="50">
        <v>0</v>
      </c>
      <c r="BB121" s="50">
        <v>0</v>
      </c>
      <c r="BC121" s="50">
        <v>0</v>
      </c>
      <c r="BD121" s="50">
        <v>0</v>
      </c>
      <c r="BE121" s="50">
        <v>0</v>
      </c>
      <c r="BF121" s="50">
        <v>0</v>
      </c>
      <c r="BG121" s="50">
        <v>0</v>
      </c>
      <c r="BH121" s="50">
        <v>0</v>
      </c>
      <c r="BI121" s="50">
        <v>0</v>
      </c>
      <c r="BJ121" s="50">
        <v>0</v>
      </c>
      <c r="BK121" s="50">
        <v>0</v>
      </c>
      <c r="BL121" s="50">
        <v>0</v>
      </c>
      <c r="BM121" s="50">
        <v>0</v>
      </c>
      <c r="BN121" s="50">
        <v>0</v>
      </c>
      <c r="BO121" s="50">
        <v>0</v>
      </c>
      <c r="BP121" s="50">
        <v>0</v>
      </c>
      <c r="BQ121" s="50">
        <v>0</v>
      </c>
      <c r="BR121" s="50">
        <v>0</v>
      </c>
      <c r="BS121" s="50">
        <v>0</v>
      </c>
      <c r="BT121" s="50">
        <v>0</v>
      </c>
      <c r="BU121" s="50">
        <v>0</v>
      </c>
      <c r="BV121" s="50">
        <v>0</v>
      </c>
      <c r="BW121" s="50">
        <v>0</v>
      </c>
      <c r="BX121" s="50">
        <v>0</v>
      </c>
      <c r="BY121" s="50">
        <v>0</v>
      </c>
      <c r="BZ121" s="50">
        <v>1</v>
      </c>
      <c r="CA121" s="50">
        <v>0</v>
      </c>
      <c r="CB121" s="50">
        <v>0</v>
      </c>
      <c r="CC121" s="50">
        <v>0</v>
      </c>
      <c r="CD121" s="50">
        <v>0</v>
      </c>
      <c r="CE121" s="50">
        <v>0</v>
      </c>
      <c r="CF121" s="50">
        <v>0</v>
      </c>
      <c r="CG121" s="50">
        <v>0</v>
      </c>
      <c r="CH121" s="50">
        <v>0</v>
      </c>
      <c r="CI121" s="50">
        <v>0</v>
      </c>
      <c r="CJ121" s="50">
        <v>1</v>
      </c>
      <c r="CK121" s="50">
        <v>0</v>
      </c>
      <c r="CL121" s="50">
        <v>0</v>
      </c>
      <c r="CM121" s="50">
        <v>0</v>
      </c>
      <c r="CN121" s="50">
        <v>0</v>
      </c>
    </row>
    <row r="122" spans="1:92" x14ac:dyDescent="0.2">
      <c r="A122" s="22" t="s">
        <v>18</v>
      </c>
      <c r="B122" s="4" t="s">
        <v>92</v>
      </c>
      <c r="C122" s="50">
        <v>0.7778652596892156</v>
      </c>
      <c r="D122" s="50">
        <v>0.2221347403107844</v>
      </c>
      <c r="E122" s="50">
        <v>0</v>
      </c>
      <c r="F122" s="50">
        <v>0</v>
      </c>
      <c r="G122" s="50">
        <v>0</v>
      </c>
      <c r="H122" s="50">
        <v>0.59016092549705523</v>
      </c>
      <c r="I122" s="50">
        <v>0.40983907450294482</v>
      </c>
      <c r="J122" s="50">
        <v>0</v>
      </c>
      <c r="K122" s="50">
        <v>0</v>
      </c>
      <c r="L122" s="50">
        <v>0</v>
      </c>
      <c r="M122" s="50">
        <v>0.97409103559952437</v>
      </c>
      <c r="N122" s="50">
        <v>2.5908964400475673E-2</v>
      </c>
      <c r="O122" s="50">
        <v>0</v>
      </c>
      <c r="P122" s="50">
        <v>0</v>
      </c>
      <c r="Q122" s="50">
        <v>0</v>
      </c>
      <c r="R122" s="50">
        <v>0.86719278466741823</v>
      </c>
      <c r="S122" s="50">
        <v>0.13280721533258175</v>
      </c>
      <c r="T122" s="50">
        <v>0</v>
      </c>
      <c r="U122" s="50">
        <v>0</v>
      </c>
      <c r="V122" s="50">
        <v>0</v>
      </c>
      <c r="W122" s="50">
        <v>0.42629292388264001</v>
      </c>
      <c r="X122" s="50">
        <v>0.57370707611736005</v>
      </c>
      <c r="Y122" s="50">
        <v>0</v>
      </c>
      <c r="Z122" s="50">
        <v>0</v>
      </c>
      <c r="AA122" s="50">
        <v>0</v>
      </c>
      <c r="AB122" s="50">
        <v>0.20506322214955308</v>
      </c>
      <c r="AC122" s="50">
        <v>0.79493677785044692</v>
      </c>
      <c r="AD122" s="50">
        <v>0</v>
      </c>
      <c r="AE122" s="50">
        <v>0</v>
      </c>
      <c r="AF122" s="50">
        <v>0</v>
      </c>
      <c r="AG122" s="50">
        <v>0.39729868793413942</v>
      </c>
      <c r="AH122" s="50">
        <v>0.60270131206586053</v>
      </c>
      <c r="AI122" s="50">
        <v>0</v>
      </c>
      <c r="AJ122" s="50">
        <v>0</v>
      </c>
      <c r="AK122" s="50">
        <v>0</v>
      </c>
      <c r="AL122" s="50">
        <v>0.4329896907216495</v>
      </c>
      <c r="AM122" s="50">
        <v>0.5670103092783505</v>
      </c>
      <c r="AN122" s="50">
        <v>0</v>
      </c>
      <c r="AO122" s="50">
        <v>0</v>
      </c>
      <c r="AP122" s="50">
        <v>0</v>
      </c>
      <c r="AQ122" s="50">
        <v>1</v>
      </c>
      <c r="AR122" s="50">
        <v>0</v>
      </c>
      <c r="AS122" s="50">
        <v>0</v>
      </c>
      <c r="AT122" s="50">
        <v>0</v>
      </c>
      <c r="AU122" s="50">
        <v>0</v>
      </c>
      <c r="AV122" s="50">
        <v>1</v>
      </c>
      <c r="AW122" s="50">
        <v>0</v>
      </c>
      <c r="AX122" s="50">
        <v>0</v>
      </c>
      <c r="AY122" s="50">
        <v>0</v>
      </c>
      <c r="AZ122" s="50">
        <v>0</v>
      </c>
      <c r="BA122" s="50">
        <v>0.318312583101656</v>
      </c>
      <c r="BB122" s="50">
        <v>0.681687416898344</v>
      </c>
      <c r="BC122" s="50">
        <v>0</v>
      </c>
      <c r="BD122" s="50">
        <v>0</v>
      </c>
      <c r="BE122" s="50">
        <v>0</v>
      </c>
      <c r="BF122" s="50">
        <v>0.66279745685740232</v>
      </c>
      <c r="BG122" s="50">
        <v>0.33720254314259762</v>
      </c>
      <c r="BH122" s="50">
        <v>0</v>
      </c>
      <c r="BI122" s="50">
        <v>0</v>
      </c>
      <c r="BJ122" s="50">
        <v>0</v>
      </c>
      <c r="BK122" s="50">
        <v>0.7289664640125515</v>
      </c>
      <c r="BL122" s="50">
        <v>0.2710335359874485</v>
      </c>
      <c r="BM122" s="50">
        <v>0</v>
      </c>
      <c r="BN122" s="50">
        <v>0</v>
      </c>
      <c r="BO122" s="50">
        <v>0</v>
      </c>
      <c r="BP122" s="50">
        <v>1</v>
      </c>
      <c r="BQ122" s="50">
        <v>0</v>
      </c>
      <c r="BR122" s="50">
        <v>0</v>
      </c>
      <c r="BS122" s="50">
        <v>0</v>
      </c>
      <c r="BT122" s="50">
        <v>0</v>
      </c>
      <c r="BU122" s="50">
        <v>0</v>
      </c>
      <c r="BV122" s="50">
        <v>0</v>
      </c>
      <c r="BW122" s="50">
        <v>0</v>
      </c>
      <c r="BX122" s="50">
        <v>0</v>
      </c>
      <c r="BY122" s="50">
        <v>0</v>
      </c>
      <c r="BZ122" s="50">
        <v>0.71961021843310247</v>
      </c>
      <c r="CA122" s="50">
        <v>0.28038978156689753</v>
      </c>
      <c r="CB122" s="50">
        <v>0</v>
      </c>
      <c r="CC122" s="50">
        <v>0</v>
      </c>
      <c r="CD122" s="50">
        <v>0</v>
      </c>
      <c r="CE122" s="50">
        <v>0</v>
      </c>
      <c r="CF122" s="50">
        <v>0</v>
      </c>
      <c r="CG122" s="50">
        <v>0</v>
      </c>
      <c r="CH122" s="50">
        <v>0</v>
      </c>
      <c r="CI122" s="50">
        <v>0</v>
      </c>
      <c r="CJ122" s="50">
        <v>0.71961021843310247</v>
      </c>
      <c r="CK122" s="50">
        <v>0.28038978156689753</v>
      </c>
      <c r="CL122" s="50">
        <v>0</v>
      </c>
      <c r="CM122" s="50">
        <v>0</v>
      </c>
      <c r="CN122" s="50">
        <v>0</v>
      </c>
    </row>
    <row r="123" spans="1:92" x14ac:dyDescent="0.2">
      <c r="A123" s="22" t="s">
        <v>19</v>
      </c>
      <c r="B123" s="4" t="s">
        <v>90</v>
      </c>
      <c r="C123" s="50">
        <v>0.12212475440093674</v>
      </c>
      <c r="D123" s="50">
        <v>0.87787524559906327</v>
      </c>
      <c r="E123" s="50">
        <v>0</v>
      </c>
      <c r="F123" s="50">
        <v>0</v>
      </c>
      <c r="G123" s="50">
        <v>0</v>
      </c>
      <c r="H123" s="50">
        <v>0</v>
      </c>
      <c r="I123" s="50">
        <v>0</v>
      </c>
      <c r="J123" s="50">
        <v>0</v>
      </c>
      <c r="K123" s="50">
        <v>0</v>
      </c>
      <c r="L123" s="50">
        <v>0</v>
      </c>
      <c r="M123" s="50">
        <v>0</v>
      </c>
      <c r="N123" s="50">
        <v>0</v>
      </c>
      <c r="O123" s="50">
        <v>0</v>
      </c>
      <c r="P123" s="50">
        <v>0</v>
      </c>
      <c r="Q123" s="50">
        <v>0</v>
      </c>
      <c r="R123" s="50">
        <v>0</v>
      </c>
      <c r="S123" s="50">
        <v>0</v>
      </c>
      <c r="T123" s="50">
        <v>0</v>
      </c>
      <c r="U123" s="50">
        <v>0</v>
      </c>
      <c r="V123" s="50">
        <v>0</v>
      </c>
      <c r="W123" s="50">
        <v>0</v>
      </c>
      <c r="X123" s="50">
        <v>0</v>
      </c>
      <c r="Y123" s="50">
        <v>0</v>
      </c>
      <c r="Z123" s="50">
        <v>0</v>
      </c>
      <c r="AA123" s="50">
        <v>0</v>
      </c>
      <c r="AB123" s="50">
        <v>0</v>
      </c>
      <c r="AC123" s="50">
        <v>0</v>
      </c>
      <c r="AD123" s="50">
        <v>0</v>
      </c>
      <c r="AE123" s="50">
        <v>0</v>
      </c>
      <c r="AF123" s="50">
        <v>0</v>
      </c>
      <c r="AG123" s="50">
        <v>0</v>
      </c>
      <c r="AH123" s="50">
        <v>0</v>
      </c>
      <c r="AI123" s="50">
        <v>0</v>
      </c>
      <c r="AJ123" s="50">
        <v>0</v>
      </c>
      <c r="AK123" s="50">
        <v>0</v>
      </c>
      <c r="AL123" s="50">
        <v>0</v>
      </c>
      <c r="AM123" s="50">
        <v>0</v>
      </c>
      <c r="AN123" s="50">
        <v>0</v>
      </c>
      <c r="AO123" s="50">
        <v>0</v>
      </c>
      <c r="AP123" s="50">
        <v>0</v>
      </c>
      <c r="AQ123" s="50">
        <v>0</v>
      </c>
      <c r="AR123" s="50">
        <v>0</v>
      </c>
      <c r="AS123" s="50">
        <v>0</v>
      </c>
      <c r="AT123" s="50">
        <v>0</v>
      </c>
      <c r="AU123" s="50">
        <v>0</v>
      </c>
      <c r="AV123" s="50">
        <v>0</v>
      </c>
      <c r="AW123" s="50">
        <v>0</v>
      </c>
      <c r="AX123" s="50">
        <v>0</v>
      </c>
      <c r="AY123" s="50">
        <v>0</v>
      </c>
      <c r="AZ123" s="50">
        <v>0</v>
      </c>
      <c r="BA123" s="50">
        <v>0</v>
      </c>
      <c r="BB123" s="50">
        <v>0</v>
      </c>
      <c r="BC123" s="50">
        <v>0</v>
      </c>
      <c r="BD123" s="50">
        <v>0</v>
      </c>
      <c r="BE123" s="50">
        <v>0</v>
      </c>
      <c r="BF123" s="50">
        <v>0</v>
      </c>
      <c r="BG123" s="50">
        <v>0</v>
      </c>
      <c r="BH123" s="50">
        <v>0</v>
      </c>
      <c r="BI123" s="50">
        <v>0</v>
      </c>
      <c r="BJ123" s="50">
        <v>0</v>
      </c>
      <c r="BK123" s="50">
        <v>0</v>
      </c>
      <c r="BL123" s="50">
        <v>0</v>
      </c>
      <c r="BM123" s="50">
        <v>0</v>
      </c>
      <c r="BN123" s="50">
        <v>0</v>
      </c>
      <c r="BO123" s="50">
        <v>0</v>
      </c>
      <c r="BP123" s="50">
        <v>0</v>
      </c>
      <c r="BQ123" s="50">
        <v>0</v>
      </c>
      <c r="BR123" s="50">
        <v>0</v>
      </c>
      <c r="BS123" s="50">
        <v>0</v>
      </c>
      <c r="BT123" s="50">
        <v>0</v>
      </c>
      <c r="BU123" s="50">
        <v>0</v>
      </c>
      <c r="BV123" s="50">
        <v>0</v>
      </c>
      <c r="BW123" s="50">
        <v>0</v>
      </c>
      <c r="BX123" s="50">
        <v>0</v>
      </c>
      <c r="BY123" s="50">
        <v>0</v>
      </c>
      <c r="BZ123" s="50">
        <v>0.12212475440093674</v>
      </c>
      <c r="CA123" s="50">
        <v>0.87787524559906327</v>
      </c>
      <c r="CB123" s="50">
        <v>0</v>
      </c>
      <c r="CC123" s="50">
        <v>0</v>
      </c>
      <c r="CD123" s="50">
        <v>0</v>
      </c>
      <c r="CE123" s="50">
        <v>0</v>
      </c>
      <c r="CF123" s="50">
        <v>0</v>
      </c>
      <c r="CG123" s="50">
        <v>0</v>
      </c>
      <c r="CH123" s="50">
        <v>0</v>
      </c>
      <c r="CI123" s="50">
        <v>0</v>
      </c>
      <c r="CJ123" s="50">
        <v>0.12212475440093674</v>
      </c>
      <c r="CK123" s="50">
        <v>0.87787524559906327</v>
      </c>
      <c r="CL123" s="50">
        <v>0</v>
      </c>
      <c r="CM123" s="50">
        <v>0</v>
      </c>
      <c r="CN123" s="50">
        <v>0</v>
      </c>
    </row>
    <row r="124" spans="1:92" x14ac:dyDescent="0.2">
      <c r="A124" s="22" t="s">
        <v>20</v>
      </c>
      <c r="B124" s="4" t="s">
        <v>91</v>
      </c>
      <c r="C124" s="50">
        <v>0</v>
      </c>
      <c r="D124" s="50">
        <v>0</v>
      </c>
      <c r="E124" s="50">
        <v>0</v>
      </c>
      <c r="F124" s="50">
        <v>0</v>
      </c>
      <c r="G124" s="50">
        <v>0</v>
      </c>
      <c r="H124" s="50">
        <v>0</v>
      </c>
      <c r="I124" s="50">
        <v>0</v>
      </c>
      <c r="J124" s="50">
        <v>0</v>
      </c>
      <c r="K124" s="50">
        <v>0</v>
      </c>
      <c r="L124" s="50">
        <v>0</v>
      </c>
      <c r="M124" s="50">
        <v>0</v>
      </c>
      <c r="N124" s="50">
        <v>0</v>
      </c>
      <c r="O124" s="50">
        <v>0</v>
      </c>
      <c r="P124" s="50">
        <v>0</v>
      </c>
      <c r="Q124" s="50">
        <v>0</v>
      </c>
      <c r="R124" s="50">
        <v>0</v>
      </c>
      <c r="S124" s="50">
        <v>0</v>
      </c>
      <c r="T124" s="50">
        <v>0</v>
      </c>
      <c r="U124" s="50">
        <v>0</v>
      </c>
      <c r="V124" s="50">
        <v>0</v>
      </c>
      <c r="W124" s="50">
        <v>0</v>
      </c>
      <c r="X124" s="50">
        <v>0</v>
      </c>
      <c r="Y124" s="50">
        <v>0</v>
      </c>
      <c r="Z124" s="50">
        <v>0</v>
      </c>
      <c r="AA124" s="50">
        <v>0</v>
      </c>
      <c r="AB124" s="50">
        <v>0</v>
      </c>
      <c r="AC124" s="50">
        <v>0</v>
      </c>
      <c r="AD124" s="50">
        <v>0</v>
      </c>
      <c r="AE124" s="50">
        <v>0</v>
      </c>
      <c r="AF124" s="50">
        <v>0</v>
      </c>
      <c r="AG124" s="50">
        <v>0</v>
      </c>
      <c r="AH124" s="50">
        <v>0</v>
      </c>
      <c r="AI124" s="50">
        <v>0</v>
      </c>
      <c r="AJ124" s="50">
        <v>0</v>
      </c>
      <c r="AK124" s="50">
        <v>0</v>
      </c>
      <c r="AL124" s="50">
        <v>0</v>
      </c>
      <c r="AM124" s="50">
        <v>0</v>
      </c>
      <c r="AN124" s="50">
        <v>0</v>
      </c>
      <c r="AO124" s="50">
        <v>0</v>
      </c>
      <c r="AP124" s="50">
        <v>0</v>
      </c>
      <c r="AQ124" s="50">
        <v>0</v>
      </c>
      <c r="AR124" s="50">
        <v>0</v>
      </c>
      <c r="AS124" s="50">
        <v>0</v>
      </c>
      <c r="AT124" s="50">
        <v>0</v>
      </c>
      <c r="AU124" s="50">
        <v>0</v>
      </c>
      <c r="AV124" s="50">
        <v>0</v>
      </c>
      <c r="AW124" s="50">
        <v>0</v>
      </c>
      <c r="AX124" s="50">
        <v>0</v>
      </c>
      <c r="AY124" s="50">
        <v>0</v>
      </c>
      <c r="AZ124" s="50">
        <v>0</v>
      </c>
      <c r="BA124" s="50">
        <v>0</v>
      </c>
      <c r="BB124" s="50">
        <v>0</v>
      </c>
      <c r="BC124" s="50">
        <v>0</v>
      </c>
      <c r="BD124" s="50">
        <v>0</v>
      </c>
      <c r="BE124" s="50">
        <v>0</v>
      </c>
      <c r="BF124" s="50">
        <v>0</v>
      </c>
      <c r="BG124" s="50">
        <v>0</v>
      </c>
      <c r="BH124" s="50">
        <v>0</v>
      </c>
      <c r="BI124" s="50">
        <v>0</v>
      </c>
      <c r="BJ124" s="50">
        <v>0</v>
      </c>
      <c r="BK124" s="50">
        <v>0</v>
      </c>
      <c r="BL124" s="50">
        <v>0</v>
      </c>
      <c r="BM124" s="50">
        <v>0</v>
      </c>
      <c r="BN124" s="50">
        <v>0</v>
      </c>
      <c r="BO124" s="50">
        <v>0</v>
      </c>
      <c r="BP124" s="50">
        <v>0</v>
      </c>
      <c r="BQ124" s="50">
        <v>0</v>
      </c>
      <c r="BR124" s="50">
        <v>0</v>
      </c>
      <c r="BS124" s="50">
        <v>0</v>
      </c>
      <c r="BT124" s="50">
        <v>0</v>
      </c>
      <c r="BU124" s="50">
        <v>0</v>
      </c>
      <c r="BV124" s="50">
        <v>0</v>
      </c>
      <c r="BW124" s="50">
        <v>0</v>
      </c>
      <c r="BX124" s="50">
        <v>0</v>
      </c>
      <c r="BY124" s="50">
        <v>0</v>
      </c>
      <c r="BZ124" s="50">
        <v>0</v>
      </c>
      <c r="CA124" s="50">
        <v>0</v>
      </c>
      <c r="CB124" s="50">
        <v>0</v>
      </c>
      <c r="CC124" s="50">
        <v>0</v>
      </c>
      <c r="CD124" s="50">
        <v>0</v>
      </c>
      <c r="CE124" s="50">
        <v>0</v>
      </c>
      <c r="CF124" s="50">
        <v>0</v>
      </c>
      <c r="CG124" s="50">
        <v>0</v>
      </c>
      <c r="CH124" s="50">
        <v>0</v>
      </c>
      <c r="CI124" s="50">
        <v>0</v>
      </c>
      <c r="CJ124" s="50">
        <v>0</v>
      </c>
      <c r="CK124" s="50">
        <v>0</v>
      </c>
      <c r="CL124" s="50">
        <v>0</v>
      </c>
      <c r="CM124" s="50">
        <v>0</v>
      </c>
      <c r="CN124" s="50">
        <v>0</v>
      </c>
    </row>
    <row r="125" spans="1:92" x14ac:dyDescent="0.2">
      <c r="A125" s="22" t="s">
        <v>21</v>
      </c>
      <c r="B125" s="4" t="s">
        <v>24</v>
      </c>
      <c r="C125" s="50">
        <v>1</v>
      </c>
      <c r="D125" s="50">
        <v>0</v>
      </c>
      <c r="E125" s="50">
        <v>0</v>
      </c>
      <c r="F125" s="50">
        <v>0</v>
      </c>
      <c r="G125" s="50">
        <v>0</v>
      </c>
      <c r="H125" s="50">
        <v>1</v>
      </c>
      <c r="I125" s="50">
        <v>0</v>
      </c>
      <c r="J125" s="50">
        <v>0</v>
      </c>
      <c r="K125" s="50">
        <v>0</v>
      </c>
      <c r="L125" s="50">
        <v>0</v>
      </c>
      <c r="M125" s="50">
        <v>1</v>
      </c>
      <c r="N125" s="50">
        <v>0</v>
      </c>
      <c r="O125" s="50">
        <v>0</v>
      </c>
      <c r="P125" s="50">
        <v>0</v>
      </c>
      <c r="Q125" s="50">
        <v>0</v>
      </c>
      <c r="R125" s="50">
        <v>1</v>
      </c>
      <c r="S125" s="50">
        <v>0</v>
      </c>
      <c r="T125" s="50">
        <v>0</v>
      </c>
      <c r="U125" s="50">
        <v>0</v>
      </c>
      <c r="V125" s="50">
        <v>0</v>
      </c>
      <c r="W125" s="50">
        <v>1</v>
      </c>
      <c r="X125" s="50">
        <v>0</v>
      </c>
      <c r="Y125" s="50">
        <v>0</v>
      </c>
      <c r="Z125" s="50">
        <v>0</v>
      </c>
      <c r="AA125" s="50">
        <v>0</v>
      </c>
      <c r="AB125" s="50">
        <v>1</v>
      </c>
      <c r="AC125" s="50">
        <v>0</v>
      </c>
      <c r="AD125" s="50">
        <v>0</v>
      </c>
      <c r="AE125" s="50">
        <v>0</v>
      </c>
      <c r="AF125" s="50">
        <v>0</v>
      </c>
      <c r="AG125" s="50">
        <v>0</v>
      </c>
      <c r="AH125" s="50">
        <v>0</v>
      </c>
      <c r="AI125" s="50">
        <v>0</v>
      </c>
      <c r="AJ125" s="50">
        <v>0</v>
      </c>
      <c r="AK125" s="50">
        <v>0</v>
      </c>
      <c r="AL125" s="50">
        <v>1</v>
      </c>
      <c r="AM125" s="50">
        <v>0</v>
      </c>
      <c r="AN125" s="50">
        <v>0</v>
      </c>
      <c r="AO125" s="50">
        <v>0</v>
      </c>
      <c r="AP125" s="50">
        <v>0</v>
      </c>
      <c r="AQ125" s="50">
        <v>0</v>
      </c>
      <c r="AR125" s="50">
        <v>0</v>
      </c>
      <c r="AS125" s="50">
        <v>0</v>
      </c>
      <c r="AT125" s="50">
        <v>0</v>
      </c>
      <c r="AU125" s="50">
        <v>0</v>
      </c>
      <c r="AV125" s="50">
        <v>0</v>
      </c>
      <c r="AW125" s="50">
        <v>0</v>
      </c>
      <c r="AX125" s="50">
        <v>0</v>
      </c>
      <c r="AY125" s="50">
        <v>0</v>
      </c>
      <c r="AZ125" s="50">
        <v>0</v>
      </c>
      <c r="BA125" s="50">
        <v>1</v>
      </c>
      <c r="BB125" s="50">
        <v>0</v>
      </c>
      <c r="BC125" s="50">
        <v>0</v>
      </c>
      <c r="BD125" s="50">
        <v>0</v>
      </c>
      <c r="BE125" s="50">
        <v>0</v>
      </c>
      <c r="BF125" s="50">
        <v>1</v>
      </c>
      <c r="BG125" s="50">
        <v>0</v>
      </c>
      <c r="BH125" s="50">
        <v>0</v>
      </c>
      <c r="BI125" s="50">
        <v>0</v>
      </c>
      <c r="BJ125" s="50">
        <v>0</v>
      </c>
      <c r="BK125" s="50">
        <v>1</v>
      </c>
      <c r="BL125" s="50">
        <v>0</v>
      </c>
      <c r="BM125" s="50">
        <v>0</v>
      </c>
      <c r="BN125" s="50">
        <v>0</v>
      </c>
      <c r="BO125" s="50">
        <v>0</v>
      </c>
      <c r="BP125" s="50">
        <v>0</v>
      </c>
      <c r="BQ125" s="50">
        <v>0</v>
      </c>
      <c r="BR125" s="50">
        <v>0</v>
      </c>
      <c r="BS125" s="50">
        <v>0</v>
      </c>
      <c r="BT125" s="50">
        <v>0</v>
      </c>
      <c r="BU125" s="50">
        <v>0</v>
      </c>
      <c r="BV125" s="50">
        <v>0</v>
      </c>
      <c r="BW125" s="50">
        <v>0</v>
      </c>
      <c r="BX125" s="50">
        <v>0</v>
      </c>
      <c r="BY125" s="50">
        <v>0</v>
      </c>
      <c r="BZ125" s="50">
        <v>1</v>
      </c>
      <c r="CA125" s="50">
        <v>0</v>
      </c>
      <c r="CB125" s="50">
        <v>0</v>
      </c>
      <c r="CC125" s="50">
        <v>0</v>
      </c>
      <c r="CD125" s="50">
        <v>0</v>
      </c>
      <c r="CE125" s="50">
        <v>1</v>
      </c>
      <c r="CF125" s="50">
        <v>0</v>
      </c>
      <c r="CG125" s="50">
        <v>0</v>
      </c>
      <c r="CH125" s="50">
        <v>0</v>
      </c>
      <c r="CI125" s="50">
        <v>0</v>
      </c>
      <c r="CJ125" s="50">
        <v>1</v>
      </c>
      <c r="CK125" s="50">
        <v>0</v>
      </c>
      <c r="CL125" s="50">
        <v>0</v>
      </c>
      <c r="CM125" s="50">
        <v>0</v>
      </c>
      <c r="CN125" s="50">
        <v>0</v>
      </c>
    </row>
    <row r="126" spans="1:92" x14ac:dyDescent="0.2">
      <c r="A126" s="22" t="s">
        <v>23</v>
      </c>
      <c r="B126" s="4" t="s">
        <v>25</v>
      </c>
      <c r="C126" s="51">
        <v>0</v>
      </c>
      <c r="D126" s="51">
        <v>0</v>
      </c>
      <c r="E126" s="51">
        <v>0</v>
      </c>
      <c r="F126" s="51">
        <v>0</v>
      </c>
      <c r="G126" s="51">
        <v>0</v>
      </c>
      <c r="H126" s="51">
        <v>0</v>
      </c>
      <c r="I126" s="51">
        <v>0</v>
      </c>
      <c r="J126" s="51">
        <v>0</v>
      </c>
      <c r="K126" s="51">
        <v>0</v>
      </c>
      <c r="L126" s="51">
        <v>0</v>
      </c>
      <c r="M126" s="51">
        <v>0</v>
      </c>
      <c r="N126" s="51">
        <v>0</v>
      </c>
      <c r="O126" s="51">
        <v>0</v>
      </c>
      <c r="P126" s="51">
        <v>0</v>
      </c>
      <c r="Q126" s="51">
        <v>0</v>
      </c>
      <c r="R126" s="51">
        <v>0</v>
      </c>
      <c r="S126" s="51">
        <v>0</v>
      </c>
      <c r="T126" s="51">
        <v>0</v>
      </c>
      <c r="U126" s="51">
        <v>0</v>
      </c>
      <c r="V126" s="51">
        <v>0</v>
      </c>
      <c r="W126" s="51">
        <v>0</v>
      </c>
      <c r="X126" s="51">
        <v>0</v>
      </c>
      <c r="Y126" s="51">
        <v>0</v>
      </c>
      <c r="Z126" s="51">
        <v>0</v>
      </c>
      <c r="AA126" s="51">
        <v>0</v>
      </c>
      <c r="AB126" s="51">
        <v>0</v>
      </c>
      <c r="AC126" s="51">
        <v>0</v>
      </c>
      <c r="AD126" s="51">
        <v>0</v>
      </c>
      <c r="AE126" s="51">
        <v>0</v>
      </c>
      <c r="AF126" s="51">
        <v>0</v>
      </c>
      <c r="AG126" s="51">
        <v>0</v>
      </c>
      <c r="AH126" s="51">
        <v>0</v>
      </c>
      <c r="AI126" s="51">
        <v>0</v>
      </c>
      <c r="AJ126" s="51">
        <v>0</v>
      </c>
      <c r="AK126" s="51">
        <v>0</v>
      </c>
      <c r="AL126" s="51">
        <v>0</v>
      </c>
      <c r="AM126" s="51">
        <v>0</v>
      </c>
      <c r="AN126" s="51">
        <v>0</v>
      </c>
      <c r="AO126" s="51">
        <v>0</v>
      </c>
      <c r="AP126" s="51">
        <v>0</v>
      </c>
      <c r="AQ126" s="51">
        <v>0</v>
      </c>
      <c r="AR126" s="51">
        <v>0</v>
      </c>
      <c r="AS126" s="51">
        <v>0</v>
      </c>
      <c r="AT126" s="51">
        <v>0</v>
      </c>
      <c r="AU126" s="51">
        <v>0</v>
      </c>
      <c r="AV126" s="51">
        <v>0</v>
      </c>
      <c r="AW126" s="51">
        <v>0</v>
      </c>
      <c r="AX126" s="51">
        <v>0</v>
      </c>
      <c r="AY126" s="51">
        <v>0</v>
      </c>
      <c r="AZ126" s="51">
        <v>0</v>
      </c>
      <c r="BA126" s="51">
        <v>0</v>
      </c>
      <c r="BB126" s="51">
        <v>0</v>
      </c>
      <c r="BC126" s="51">
        <v>0</v>
      </c>
      <c r="BD126" s="51">
        <v>0</v>
      </c>
      <c r="BE126" s="51">
        <v>0</v>
      </c>
      <c r="BF126" s="51">
        <v>0</v>
      </c>
      <c r="BG126" s="51">
        <v>0</v>
      </c>
      <c r="BH126" s="51">
        <v>0</v>
      </c>
      <c r="BI126" s="51">
        <v>0</v>
      </c>
      <c r="BJ126" s="51">
        <v>0</v>
      </c>
      <c r="BK126" s="51">
        <v>0</v>
      </c>
      <c r="BL126" s="51">
        <v>0</v>
      </c>
      <c r="BM126" s="51">
        <v>0</v>
      </c>
      <c r="BN126" s="51">
        <v>0</v>
      </c>
      <c r="BO126" s="51">
        <v>0</v>
      </c>
      <c r="BP126" s="51">
        <v>0</v>
      </c>
      <c r="BQ126" s="51">
        <v>0</v>
      </c>
      <c r="BR126" s="51">
        <v>0</v>
      </c>
      <c r="BS126" s="51">
        <v>0</v>
      </c>
      <c r="BT126" s="51">
        <v>0</v>
      </c>
      <c r="BU126" s="51">
        <v>0</v>
      </c>
      <c r="BV126" s="51">
        <v>0</v>
      </c>
      <c r="BW126" s="51">
        <v>0</v>
      </c>
      <c r="BX126" s="51">
        <v>0</v>
      </c>
      <c r="BY126" s="51">
        <v>0</v>
      </c>
      <c r="BZ126" s="51">
        <v>0</v>
      </c>
      <c r="CA126" s="51">
        <v>0</v>
      </c>
      <c r="CB126" s="51">
        <v>0</v>
      </c>
      <c r="CC126" s="51">
        <v>0</v>
      </c>
      <c r="CD126" s="51">
        <v>0</v>
      </c>
      <c r="CE126" s="51">
        <v>0</v>
      </c>
      <c r="CF126" s="51">
        <v>0</v>
      </c>
      <c r="CG126" s="51">
        <v>0</v>
      </c>
      <c r="CH126" s="51">
        <v>0</v>
      </c>
      <c r="CI126" s="51">
        <v>0</v>
      </c>
      <c r="CJ126" s="51">
        <v>0</v>
      </c>
      <c r="CK126" s="51">
        <v>0</v>
      </c>
      <c r="CL126" s="51">
        <v>0</v>
      </c>
      <c r="CM126" s="51">
        <v>0</v>
      </c>
      <c r="CN126" s="51">
        <v>0</v>
      </c>
    </row>
    <row r="127" spans="1:92" x14ac:dyDescent="0.2">
      <c r="A127" s="70"/>
      <c r="B127" s="3"/>
      <c r="C127" s="55"/>
      <c r="D127" s="55"/>
      <c r="E127" s="55"/>
      <c r="F127" s="55"/>
      <c r="G127" s="55"/>
      <c r="H127" s="55"/>
      <c r="I127" s="55"/>
      <c r="J127" s="55"/>
      <c r="K127" s="55"/>
      <c r="L127" s="55"/>
      <c r="M127" s="55"/>
      <c r="N127" s="55"/>
      <c r="O127" s="55"/>
      <c r="P127" s="55"/>
      <c r="Q127" s="55"/>
      <c r="R127" s="55"/>
      <c r="S127" s="55"/>
      <c r="T127" s="55"/>
      <c r="U127" s="55"/>
      <c r="V127" s="55"/>
      <c r="W127" s="55"/>
      <c r="X127" s="55"/>
      <c r="Y127" s="55"/>
      <c r="Z127" s="55"/>
      <c r="AA127" s="55"/>
      <c r="AB127" s="55"/>
      <c r="AC127" s="55"/>
      <c r="AD127" s="55"/>
      <c r="AE127" s="55"/>
      <c r="AF127" s="55"/>
      <c r="AG127" s="55"/>
      <c r="AH127" s="55"/>
      <c r="AI127" s="55"/>
      <c r="AJ127" s="55"/>
      <c r="AK127" s="55"/>
      <c r="AL127" s="55"/>
      <c r="AM127" s="55"/>
      <c r="AN127" s="55"/>
      <c r="AO127" s="55"/>
      <c r="AP127" s="55"/>
      <c r="AQ127" s="55"/>
      <c r="AR127" s="55"/>
      <c r="AS127" s="55"/>
      <c r="AT127" s="55"/>
      <c r="AU127" s="55"/>
      <c r="AV127" s="55"/>
      <c r="AW127" s="55"/>
      <c r="AX127" s="55"/>
      <c r="AY127" s="55"/>
      <c r="AZ127" s="55"/>
      <c r="BA127" s="55"/>
      <c r="BB127" s="55"/>
      <c r="BC127" s="55"/>
      <c r="BD127" s="55"/>
      <c r="BE127" s="55"/>
      <c r="BF127" s="55"/>
      <c r="BG127" s="55"/>
      <c r="BH127" s="55"/>
      <c r="BI127" s="55"/>
      <c r="BJ127" s="55"/>
      <c r="BK127" s="55"/>
      <c r="BL127" s="55"/>
      <c r="BM127" s="55"/>
      <c r="BN127" s="55"/>
      <c r="BO127" s="55"/>
      <c r="BP127" s="55"/>
      <c r="BQ127" s="55"/>
      <c r="BR127" s="55"/>
      <c r="BS127" s="55"/>
      <c r="BT127" s="55"/>
      <c r="BU127" s="55"/>
      <c r="BV127" s="55"/>
      <c r="BW127" s="55"/>
      <c r="BX127" s="55"/>
      <c r="BY127" s="55"/>
      <c r="BZ127" s="55"/>
      <c r="CA127" s="55"/>
      <c r="CB127" s="55"/>
      <c r="CC127" s="55"/>
      <c r="CD127" s="55"/>
      <c r="CE127" s="55"/>
      <c r="CF127" s="55"/>
      <c r="CG127" s="55"/>
      <c r="CH127" s="55"/>
      <c r="CI127" s="55"/>
      <c r="CJ127" s="55"/>
      <c r="CK127" s="55"/>
      <c r="CL127" s="55"/>
      <c r="CM127" s="55"/>
      <c r="CN127" s="55"/>
    </row>
    <row r="128" spans="1:92" s="3" customFormat="1" ht="15" x14ac:dyDescent="0.25">
      <c r="A128" s="67" t="s">
        <v>104</v>
      </c>
      <c r="AN128" s="55"/>
      <c r="AO128" s="55"/>
      <c r="AP128" s="55"/>
      <c r="AQ128" s="55"/>
      <c r="AR128" s="55"/>
      <c r="AS128" s="55"/>
      <c r="AT128" s="55"/>
      <c r="AU128" s="55"/>
      <c r="AV128" s="55"/>
      <c r="AW128" s="55"/>
      <c r="AX128" s="55"/>
      <c r="AY128" s="55"/>
      <c r="AZ128" s="55"/>
      <c r="BA128" s="55"/>
      <c r="BB128" s="55"/>
      <c r="BC128" s="55"/>
      <c r="BD128" s="55"/>
      <c r="BE128" s="55"/>
      <c r="BF128" s="55"/>
      <c r="BG128" s="55"/>
      <c r="BH128" s="55"/>
      <c r="BI128" s="55"/>
      <c r="BJ128" s="55"/>
      <c r="BK128" s="55"/>
      <c r="BL128" s="55"/>
      <c r="BM128" s="55"/>
      <c r="BN128" s="55"/>
      <c r="BO128" s="55"/>
      <c r="BP128" s="55"/>
      <c r="BQ128" s="55"/>
      <c r="BR128" s="55"/>
      <c r="BS128" s="55"/>
      <c r="BT128" s="55"/>
      <c r="BU128" s="55"/>
      <c r="BV128" s="55"/>
      <c r="BW128" s="55"/>
      <c r="BX128" s="55"/>
      <c r="BY128" s="55"/>
      <c r="BZ128" s="55"/>
      <c r="CA128" s="55"/>
      <c r="CB128" s="55"/>
      <c r="CC128" s="55"/>
      <c r="CD128" s="55"/>
      <c r="CE128" s="55"/>
      <c r="CF128" s="55"/>
      <c r="CG128" s="55"/>
      <c r="CH128" s="55"/>
      <c r="CI128" s="55"/>
      <c r="CJ128" s="55"/>
      <c r="CK128" s="55"/>
      <c r="CL128" s="55"/>
      <c r="CM128" s="55"/>
      <c r="CN128" s="55"/>
    </row>
    <row r="129" spans="1:92" s="3" customFormat="1" x14ac:dyDescent="0.2">
      <c r="A129" s="90"/>
      <c r="B129" s="90"/>
      <c r="C129" s="90"/>
      <c r="D129" s="90"/>
      <c r="E129" s="90"/>
      <c r="F129" s="90"/>
      <c r="G129" s="90"/>
      <c r="H129" s="90"/>
      <c r="I129" s="90"/>
      <c r="J129" s="90"/>
      <c r="K129" s="90"/>
      <c r="L129" s="90"/>
      <c r="M129" s="90"/>
      <c r="N129" s="90"/>
      <c r="O129" s="90"/>
      <c r="P129" s="90"/>
      <c r="Q129" s="90"/>
      <c r="R129" s="90"/>
      <c r="S129" s="90"/>
      <c r="T129" s="90"/>
      <c r="U129" s="90"/>
      <c r="V129" s="90"/>
      <c r="W129" s="90"/>
      <c r="X129" s="90"/>
      <c r="Y129" s="90"/>
      <c r="Z129" s="90"/>
      <c r="AA129" s="90"/>
      <c r="AB129" s="90"/>
      <c r="AC129" s="90"/>
      <c r="AD129" s="90"/>
      <c r="AE129" s="90"/>
      <c r="AF129" s="90"/>
      <c r="AG129" s="90"/>
      <c r="AH129" s="90"/>
      <c r="AI129" s="90"/>
      <c r="AJ129" s="90"/>
      <c r="AK129" s="90"/>
      <c r="AL129" s="90"/>
      <c r="AM129" s="90"/>
      <c r="AN129" s="55"/>
      <c r="AO129" s="55"/>
      <c r="AP129" s="55"/>
      <c r="AQ129" s="55"/>
      <c r="AR129" s="55"/>
      <c r="AS129" s="55"/>
      <c r="AT129" s="55"/>
      <c r="AU129" s="55"/>
      <c r="AV129" s="55"/>
      <c r="AW129" s="55"/>
      <c r="AX129" s="55"/>
      <c r="AY129" s="55"/>
      <c r="AZ129" s="55"/>
      <c r="BA129" s="55"/>
      <c r="BB129" s="55"/>
      <c r="BC129" s="55"/>
      <c r="BD129" s="55"/>
      <c r="BE129" s="55"/>
      <c r="BF129" s="55"/>
      <c r="BG129" s="55"/>
      <c r="BH129" s="55"/>
      <c r="BI129" s="55"/>
      <c r="BJ129" s="55"/>
      <c r="BK129" s="55"/>
      <c r="BL129" s="55"/>
      <c r="BM129" s="55"/>
      <c r="BN129" s="55"/>
      <c r="BO129" s="55"/>
      <c r="BP129" s="55"/>
      <c r="BQ129" s="55"/>
      <c r="BR129" s="55"/>
      <c r="BS129" s="55"/>
      <c r="BT129" s="55"/>
      <c r="BU129" s="55"/>
      <c r="BV129" s="55"/>
      <c r="BW129" s="55"/>
      <c r="BX129" s="55"/>
      <c r="BY129" s="55"/>
      <c r="BZ129" s="55"/>
      <c r="CA129" s="55"/>
      <c r="CB129" s="55"/>
      <c r="CC129" s="55"/>
      <c r="CD129" s="55"/>
      <c r="CE129" s="55"/>
      <c r="CF129" s="55"/>
      <c r="CG129" s="55"/>
      <c r="CH129" s="55"/>
      <c r="CI129" s="55"/>
      <c r="CJ129" s="55"/>
      <c r="CK129" s="55"/>
      <c r="CL129" s="55"/>
      <c r="CM129" s="55"/>
      <c r="CN129" s="55"/>
    </row>
    <row r="130" spans="1:92" s="21" customFormat="1" ht="75" x14ac:dyDescent="0.2">
      <c r="A130" s="71" t="s">
        <v>26</v>
      </c>
      <c r="B130" s="71" t="s">
        <v>27</v>
      </c>
      <c r="C130" s="58" t="s">
        <v>82</v>
      </c>
      <c r="D130" s="71" t="s">
        <v>28</v>
      </c>
      <c r="E130" s="71" t="s">
        <v>29</v>
      </c>
      <c r="F130" s="71" t="s">
        <v>30</v>
      </c>
      <c r="G130" s="71" t="s">
        <v>31</v>
      </c>
      <c r="H130" s="71" t="s">
        <v>32</v>
      </c>
      <c r="I130" s="71" t="s">
        <v>33</v>
      </c>
      <c r="J130" s="71" t="s">
        <v>34</v>
      </c>
      <c r="K130" s="71" t="s">
        <v>35</v>
      </c>
      <c r="L130" s="72" t="s">
        <v>1</v>
      </c>
      <c r="M130" s="71" t="s">
        <v>36</v>
      </c>
      <c r="N130" s="71" t="s">
        <v>37</v>
      </c>
      <c r="O130" s="71" t="s">
        <v>38</v>
      </c>
      <c r="P130" s="71" t="s">
        <v>39</v>
      </c>
      <c r="Q130" s="71" t="s">
        <v>40</v>
      </c>
      <c r="R130" s="71" t="s">
        <v>41</v>
      </c>
      <c r="S130" s="71" t="s">
        <v>42</v>
      </c>
      <c r="T130" s="71" t="s">
        <v>43</v>
      </c>
      <c r="U130" s="71" t="s">
        <v>44</v>
      </c>
      <c r="V130" s="71" t="s">
        <v>45</v>
      </c>
      <c r="W130" s="72" t="s">
        <v>2</v>
      </c>
      <c r="X130" s="71" t="s">
        <v>46</v>
      </c>
      <c r="Y130" s="71" t="s">
        <v>47</v>
      </c>
      <c r="Z130" s="71" t="s">
        <v>48</v>
      </c>
      <c r="AA130" s="72" t="s">
        <v>49</v>
      </c>
      <c r="AB130" s="71" t="s">
        <v>50</v>
      </c>
      <c r="AC130" s="71" t="s">
        <v>51</v>
      </c>
      <c r="AD130" s="71" t="s">
        <v>52</v>
      </c>
      <c r="AE130" s="73" t="s">
        <v>53</v>
      </c>
      <c r="AF130" s="74" t="s">
        <v>54</v>
      </c>
      <c r="AG130" s="59" t="s">
        <v>80</v>
      </c>
      <c r="AH130" s="75" t="s">
        <v>55</v>
      </c>
      <c r="AI130" s="71" t="s">
        <v>56</v>
      </c>
      <c r="AJ130" s="71" t="s">
        <v>57</v>
      </c>
      <c r="AK130" s="71" t="s">
        <v>58</v>
      </c>
      <c r="AL130" s="71" t="s">
        <v>0</v>
      </c>
      <c r="AM130" s="58" t="s">
        <v>81</v>
      </c>
      <c r="AN130" s="53"/>
      <c r="AO130" s="53"/>
      <c r="AP130" s="53"/>
      <c r="AQ130" s="53"/>
      <c r="AR130" s="53"/>
      <c r="AS130" s="53"/>
      <c r="AT130" s="53"/>
      <c r="AU130" s="53"/>
      <c r="AV130" s="53"/>
      <c r="AW130" s="53"/>
      <c r="AX130" s="53"/>
      <c r="AY130" s="53"/>
      <c r="AZ130" s="53"/>
      <c r="BA130" s="53"/>
      <c r="BB130" s="53"/>
      <c r="BC130" s="53"/>
      <c r="BD130" s="53"/>
      <c r="BE130" s="53"/>
      <c r="BF130" s="53"/>
      <c r="BG130" s="53"/>
      <c r="BH130" s="53"/>
      <c r="BI130" s="53"/>
      <c r="BJ130" s="53"/>
      <c r="BK130" s="53"/>
      <c r="BL130" s="53"/>
      <c r="BM130" s="53"/>
      <c r="BN130" s="53"/>
      <c r="BO130" s="53"/>
      <c r="BP130" s="53"/>
      <c r="BQ130" s="53"/>
      <c r="BR130" s="53"/>
      <c r="BS130" s="53"/>
      <c r="BT130" s="53"/>
      <c r="BU130" s="53"/>
      <c r="BV130" s="53"/>
      <c r="BW130" s="53"/>
      <c r="BX130" s="53"/>
      <c r="BY130" s="53"/>
      <c r="BZ130" s="53"/>
      <c r="CA130" s="53"/>
      <c r="CB130" s="53"/>
      <c r="CC130" s="53"/>
      <c r="CD130" s="53"/>
      <c r="CE130" s="53"/>
      <c r="CF130" s="53"/>
      <c r="CG130" s="53"/>
      <c r="CH130" s="53"/>
      <c r="CI130" s="53"/>
      <c r="CJ130" s="53"/>
      <c r="CK130" s="53"/>
      <c r="CL130" s="53"/>
      <c r="CM130" s="53"/>
      <c r="CN130" s="53">
        <v>0</v>
      </c>
    </row>
    <row r="131" spans="1:92" x14ac:dyDescent="0.2">
      <c r="A131" s="22" t="s">
        <v>3</v>
      </c>
      <c r="B131" s="4" t="s">
        <v>144</v>
      </c>
      <c r="C131" s="8">
        <v>0</v>
      </c>
      <c r="D131" s="57">
        <v>7.0000000000000007E-2</v>
      </c>
      <c r="E131" s="57">
        <v>0</v>
      </c>
      <c r="F131" s="57">
        <v>1.9E-2</v>
      </c>
      <c r="G131" s="57">
        <v>0.45</v>
      </c>
      <c r="H131" s="57">
        <v>7.0000000000000007E-2</v>
      </c>
      <c r="I131" s="57">
        <v>0.05</v>
      </c>
      <c r="J131" s="57">
        <v>0</v>
      </c>
      <c r="K131" s="57">
        <v>0.1</v>
      </c>
      <c r="L131" s="57">
        <v>0</v>
      </c>
      <c r="M131" s="57">
        <v>0</v>
      </c>
      <c r="N131" s="57">
        <v>5.5999999999999994E-2</v>
      </c>
      <c r="O131" s="57">
        <v>0</v>
      </c>
      <c r="P131" s="57">
        <v>0.10800000000000001</v>
      </c>
      <c r="Q131" s="57">
        <v>8.8000000000000009E-2</v>
      </c>
      <c r="R131" s="57">
        <v>0.1</v>
      </c>
      <c r="S131" s="57">
        <v>0</v>
      </c>
      <c r="T131" s="57">
        <v>0</v>
      </c>
      <c r="U131" s="57">
        <v>0.27500000000000002</v>
      </c>
      <c r="V131" s="57">
        <v>0.121</v>
      </c>
      <c r="W131" s="57">
        <v>0</v>
      </c>
      <c r="X131" s="57">
        <v>0</v>
      </c>
      <c r="Y131" s="57">
        <v>0</v>
      </c>
      <c r="Z131" s="57">
        <v>0</v>
      </c>
      <c r="AA131" s="57">
        <v>0</v>
      </c>
      <c r="AB131" s="57">
        <v>0.159</v>
      </c>
      <c r="AC131" s="57">
        <v>0</v>
      </c>
      <c r="AD131" s="57">
        <v>0.41</v>
      </c>
      <c r="AE131" s="57">
        <v>0</v>
      </c>
      <c r="AF131" s="83"/>
      <c r="AG131" s="83"/>
      <c r="AH131" s="8"/>
      <c r="AI131" s="8"/>
      <c r="AJ131" s="8"/>
      <c r="AK131" s="8"/>
      <c r="AL131" s="8"/>
      <c r="AM131" s="7"/>
      <c r="AN131" s="54"/>
      <c r="AO131" s="54"/>
      <c r="AP131" s="54"/>
      <c r="AQ131" s="54"/>
      <c r="AR131" s="54"/>
      <c r="AS131" s="54"/>
      <c r="AT131" s="54"/>
      <c r="AU131" s="54"/>
      <c r="AV131" s="54"/>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c r="CJ131" s="54"/>
      <c r="CK131" s="54"/>
      <c r="CL131" s="54"/>
      <c r="CM131" s="54"/>
      <c r="CN131" s="54">
        <v>0</v>
      </c>
    </row>
    <row r="132" spans="1:92" x14ac:dyDescent="0.2">
      <c r="A132" s="22" t="s">
        <v>4</v>
      </c>
      <c r="B132" s="4" t="s">
        <v>145</v>
      </c>
      <c r="C132" s="8">
        <v>0</v>
      </c>
      <c r="D132" s="57">
        <v>0.13</v>
      </c>
      <c r="E132" s="57">
        <v>0</v>
      </c>
      <c r="F132" s="57">
        <v>0.16</v>
      </c>
      <c r="G132" s="57">
        <v>0.31</v>
      </c>
      <c r="H132" s="57">
        <v>0.13</v>
      </c>
      <c r="I132" s="57">
        <v>0.14000000000000001</v>
      </c>
      <c r="J132" s="57">
        <v>0</v>
      </c>
      <c r="K132" s="57">
        <v>0.18</v>
      </c>
      <c r="L132" s="57">
        <v>0</v>
      </c>
      <c r="M132" s="57">
        <v>0.3</v>
      </c>
      <c r="N132" s="57">
        <v>0</v>
      </c>
      <c r="O132" s="57">
        <v>0.18</v>
      </c>
      <c r="P132" s="57">
        <v>0.18</v>
      </c>
      <c r="Q132" s="57">
        <v>0</v>
      </c>
      <c r="R132" s="57">
        <v>0.2</v>
      </c>
      <c r="S132" s="57">
        <v>0.1</v>
      </c>
      <c r="T132" s="57">
        <v>0</v>
      </c>
      <c r="U132" s="57">
        <v>0.13</v>
      </c>
      <c r="V132" s="57">
        <v>0.19</v>
      </c>
      <c r="W132" s="57">
        <v>0</v>
      </c>
      <c r="X132" s="57">
        <v>0</v>
      </c>
      <c r="Y132" s="57">
        <v>0</v>
      </c>
      <c r="Z132" s="57">
        <v>0</v>
      </c>
      <c r="AA132" s="57">
        <v>0</v>
      </c>
      <c r="AB132" s="57">
        <v>0</v>
      </c>
      <c r="AC132" s="57">
        <v>0</v>
      </c>
      <c r="AD132" s="57">
        <v>0.2</v>
      </c>
      <c r="AE132" s="57">
        <v>0.28000000000000003</v>
      </c>
      <c r="AF132" s="83"/>
      <c r="AG132" s="83"/>
      <c r="AH132" s="8"/>
      <c r="AI132" s="8"/>
      <c r="AJ132" s="8"/>
      <c r="AK132" s="8"/>
      <c r="AL132" s="8"/>
      <c r="AM132" s="7"/>
      <c r="AN132" s="55"/>
      <c r="AO132" s="55"/>
      <c r="AP132" s="55"/>
      <c r="AQ132" s="55"/>
      <c r="AR132" s="55"/>
      <c r="AS132" s="55"/>
      <c r="AT132" s="55"/>
      <c r="AU132" s="55"/>
      <c r="AV132" s="55"/>
      <c r="AW132" s="55"/>
      <c r="AX132" s="55"/>
      <c r="AY132" s="55"/>
      <c r="AZ132" s="55"/>
      <c r="BA132" s="55"/>
      <c r="BB132" s="55"/>
      <c r="BC132" s="55"/>
      <c r="BD132" s="55"/>
      <c r="BE132" s="55"/>
      <c r="BF132" s="55"/>
      <c r="BG132" s="55"/>
      <c r="BH132" s="55"/>
      <c r="BI132" s="55"/>
      <c r="BJ132" s="55"/>
      <c r="BK132" s="55"/>
      <c r="BL132" s="55"/>
      <c r="BM132" s="55"/>
      <c r="BN132" s="55"/>
      <c r="BO132" s="55"/>
      <c r="BP132" s="55"/>
      <c r="BQ132" s="55"/>
      <c r="BR132" s="55"/>
      <c r="BS132" s="55"/>
      <c r="BT132" s="55"/>
      <c r="BU132" s="55"/>
      <c r="BV132" s="55"/>
      <c r="BW132" s="55"/>
      <c r="BX132" s="55"/>
      <c r="BY132" s="55"/>
      <c r="BZ132" s="55"/>
      <c r="CA132" s="55"/>
      <c r="CB132" s="55"/>
      <c r="CC132" s="55"/>
      <c r="CD132" s="55"/>
      <c r="CE132" s="55"/>
      <c r="CF132" s="55"/>
      <c r="CG132" s="55"/>
      <c r="CH132" s="55"/>
      <c r="CI132" s="55"/>
      <c r="CJ132" s="55"/>
      <c r="CK132" s="55"/>
      <c r="CL132" s="55"/>
      <c r="CM132" s="55"/>
      <c r="CN132" s="55"/>
    </row>
    <row r="133" spans="1:92" x14ac:dyDescent="0.2">
      <c r="A133" s="22" t="s">
        <v>5</v>
      </c>
      <c r="B133" s="4" t="s">
        <v>83</v>
      </c>
      <c r="C133" s="8">
        <v>0</v>
      </c>
      <c r="D133" s="57">
        <v>0</v>
      </c>
      <c r="E133" s="57">
        <v>0</v>
      </c>
      <c r="F133" s="57">
        <v>0</v>
      </c>
      <c r="G133" s="57">
        <v>0</v>
      </c>
      <c r="H133" s="57">
        <v>0</v>
      </c>
      <c r="I133" s="57">
        <v>0</v>
      </c>
      <c r="J133" s="57">
        <v>0</v>
      </c>
      <c r="K133" s="57">
        <v>0</v>
      </c>
      <c r="L133" s="57">
        <v>0</v>
      </c>
      <c r="M133" s="57">
        <v>9.8000000000000004E-2</v>
      </c>
      <c r="N133" s="57">
        <v>0</v>
      </c>
      <c r="O133" s="57">
        <v>0</v>
      </c>
      <c r="P133" s="57">
        <v>0</v>
      </c>
      <c r="Q133" s="57">
        <v>0</v>
      </c>
      <c r="R133" s="57">
        <v>0</v>
      </c>
      <c r="S133" s="57">
        <v>0</v>
      </c>
      <c r="T133" s="57">
        <v>0</v>
      </c>
      <c r="U133" s="57">
        <v>0</v>
      </c>
      <c r="V133" s="57">
        <v>0</v>
      </c>
      <c r="W133" s="57">
        <v>0</v>
      </c>
      <c r="X133" s="57">
        <v>0</v>
      </c>
      <c r="Y133" s="57">
        <v>0</v>
      </c>
      <c r="Z133" s="57">
        <v>0</v>
      </c>
      <c r="AA133" s="57">
        <v>0</v>
      </c>
      <c r="AB133" s="57">
        <v>0</v>
      </c>
      <c r="AC133" s="57">
        <v>0</v>
      </c>
      <c r="AD133" s="57">
        <v>0</v>
      </c>
      <c r="AE133" s="57">
        <v>0</v>
      </c>
      <c r="AF133" s="83"/>
      <c r="AG133" s="83"/>
      <c r="AH133" s="8"/>
      <c r="AI133" s="8"/>
      <c r="AJ133" s="8"/>
      <c r="AK133" s="8"/>
      <c r="AL133" s="8"/>
      <c r="AM133" s="7"/>
      <c r="AN133" s="3"/>
      <c r="AO133" s="3"/>
      <c r="AP133" s="3"/>
      <c r="AQ133" s="3"/>
      <c r="AR133" s="3"/>
      <c r="AS133" s="3"/>
      <c r="AT133" s="3"/>
      <c r="AU133" s="3"/>
    </row>
    <row r="134" spans="1:92" x14ac:dyDescent="0.2">
      <c r="A134" s="22" t="s">
        <v>6</v>
      </c>
      <c r="B134" s="4" t="s">
        <v>84</v>
      </c>
      <c r="C134" s="8">
        <v>0</v>
      </c>
      <c r="D134" s="57">
        <v>0.2</v>
      </c>
      <c r="E134" s="57">
        <v>0</v>
      </c>
      <c r="F134" s="57">
        <v>0.22</v>
      </c>
      <c r="G134" s="57">
        <v>0</v>
      </c>
      <c r="H134" s="57">
        <v>0.1</v>
      </c>
      <c r="I134" s="57">
        <v>0</v>
      </c>
      <c r="J134" s="57">
        <v>0</v>
      </c>
      <c r="K134" s="57">
        <v>0</v>
      </c>
      <c r="L134" s="57">
        <v>0</v>
      </c>
      <c r="M134" s="57">
        <v>0.14000000000000001</v>
      </c>
      <c r="N134" s="57">
        <v>0.22</v>
      </c>
      <c r="O134" s="57">
        <v>0</v>
      </c>
      <c r="P134" s="57">
        <v>0</v>
      </c>
      <c r="Q134" s="57">
        <v>0</v>
      </c>
      <c r="R134" s="57">
        <v>0</v>
      </c>
      <c r="S134" s="57">
        <v>0.16</v>
      </c>
      <c r="T134" s="57">
        <v>0</v>
      </c>
      <c r="U134" s="57">
        <v>0</v>
      </c>
      <c r="V134" s="57">
        <v>0.09</v>
      </c>
      <c r="W134" s="57">
        <v>0</v>
      </c>
      <c r="X134" s="57">
        <v>0.1</v>
      </c>
      <c r="Y134" s="57">
        <v>0</v>
      </c>
      <c r="Z134" s="57">
        <v>0</v>
      </c>
      <c r="AA134" s="57">
        <v>0</v>
      </c>
      <c r="AB134" s="57">
        <v>0</v>
      </c>
      <c r="AC134" s="57">
        <v>0</v>
      </c>
      <c r="AD134" s="57">
        <v>0</v>
      </c>
      <c r="AE134" s="57">
        <v>0</v>
      </c>
      <c r="AF134" s="83"/>
      <c r="AG134" s="83"/>
      <c r="AH134" s="8"/>
      <c r="AI134" s="8"/>
      <c r="AJ134" s="8"/>
      <c r="AK134" s="8"/>
      <c r="AL134" s="8"/>
      <c r="AM134" s="7"/>
      <c r="AN134" s="3"/>
      <c r="AO134" s="3"/>
      <c r="AP134" s="3"/>
      <c r="AQ134" s="3"/>
      <c r="AR134" s="3"/>
      <c r="AS134" s="3"/>
      <c r="AT134" s="3"/>
      <c r="AU134" s="3"/>
    </row>
    <row r="135" spans="1:92" x14ac:dyDescent="0.2">
      <c r="A135" s="22" t="s">
        <v>134</v>
      </c>
      <c r="B135" s="4" t="s">
        <v>9</v>
      </c>
      <c r="C135" s="8">
        <v>0</v>
      </c>
      <c r="D135" s="57">
        <v>0.18</v>
      </c>
      <c r="E135" s="57">
        <v>0</v>
      </c>
      <c r="F135" s="57">
        <v>0.16</v>
      </c>
      <c r="G135" s="57">
        <v>0.13</v>
      </c>
      <c r="H135" s="57">
        <v>0.08</v>
      </c>
      <c r="I135" s="57">
        <v>0.12</v>
      </c>
      <c r="J135" s="57">
        <v>0.1</v>
      </c>
      <c r="K135" s="57">
        <v>0.25</v>
      </c>
      <c r="L135" s="57">
        <v>0</v>
      </c>
      <c r="M135" s="57">
        <v>0.19</v>
      </c>
      <c r="N135" s="57">
        <v>0.18</v>
      </c>
      <c r="O135" s="57">
        <v>0.15</v>
      </c>
      <c r="P135" s="57">
        <v>0.2</v>
      </c>
      <c r="Q135" s="57">
        <v>0.17</v>
      </c>
      <c r="R135" s="57">
        <v>0.16</v>
      </c>
      <c r="S135" s="57">
        <v>0.1</v>
      </c>
      <c r="T135" s="57">
        <v>0.13</v>
      </c>
      <c r="U135" s="57">
        <v>0.15</v>
      </c>
      <c r="V135" s="57">
        <v>0.16</v>
      </c>
      <c r="W135" s="57">
        <v>0</v>
      </c>
      <c r="X135" s="57">
        <v>0.11</v>
      </c>
      <c r="Y135" s="57">
        <v>0.1</v>
      </c>
      <c r="Z135" s="57">
        <v>0.1</v>
      </c>
      <c r="AA135" s="57">
        <v>0</v>
      </c>
      <c r="AB135" s="57">
        <v>0.15</v>
      </c>
      <c r="AC135" s="57">
        <v>0.24</v>
      </c>
      <c r="AD135" s="57">
        <v>0</v>
      </c>
      <c r="AE135" s="57">
        <v>0</v>
      </c>
      <c r="AF135" s="83"/>
      <c r="AG135" s="83"/>
      <c r="AH135" s="8"/>
      <c r="AI135" s="8"/>
      <c r="AJ135" s="8"/>
      <c r="AK135" s="8"/>
      <c r="AL135" s="8"/>
      <c r="AM135" s="7"/>
      <c r="AN135" s="3"/>
      <c r="AO135" s="3"/>
      <c r="AP135" s="3"/>
      <c r="AQ135" s="3"/>
      <c r="AR135" s="3"/>
      <c r="AS135" s="3"/>
      <c r="AT135" s="3"/>
      <c r="AU135" s="3"/>
    </row>
    <row r="136" spans="1:92" x14ac:dyDescent="0.2">
      <c r="A136" s="22" t="s">
        <v>7</v>
      </c>
      <c r="B136" s="4" t="s">
        <v>130</v>
      </c>
      <c r="C136" s="8">
        <v>0</v>
      </c>
      <c r="D136" s="57">
        <v>0.26700000000000002</v>
      </c>
      <c r="E136" s="57">
        <v>0</v>
      </c>
      <c r="F136" s="57">
        <v>0.20899999999999999</v>
      </c>
      <c r="G136" s="57">
        <v>0</v>
      </c>
      <c r="H136" s="57">
        <v>0</v>
      </c>
      <c r="I136" s="57">
        <v>0</v>
      </c>
      <c r="J136" s="57">
        <v>0</v>
      </c>
      <c r="K136" s="57">
        <v>0.34399999999999997</v>
      </c>
      <c r="L136" s="57">
        <v>0</v>
      </c>
      <c r="M136" s="57">
        <v>0</v>
      </c>
      <c r="N136" s="57">
        <v>0</v>
      </c>
      <c r="O136" s="57">
        <v>0</v>
      </c>
      <c r="P136" s="57">
        <v>0</v>
      </c>
      <c r="Q136" s="57">
        <v>0</v>
      </c>
      <c r="R136" s="57">
        <v>0</v>
      </c>
      <c r="S136" s="57">
        <v>0</v>
      </c>
      <c r="T136" s="57">
        <v>0</v>
      </c>
      <c r="U136" s="57">
        <v>0</v>
      </c>
      <c r="V136" s="57">
        <v>0</v>
      </c>
      <c r="W136" s="57">
        <v>0</v>
      </c>
      <c r="X136" s="57">
        <v>0</v>
      </c>
      <c r="Y136" s="57">
        <v>0</v>
      </c>
      <c r="Z136" s="57">
        <v>0</v>
      </c>
      <c r="AA136" s="57">
        <v>0</v>
      </c>
      <c r="AB136" s="57">
        <v>0</v>
      </c>
      <c r="AC136" s="57">
        <v>0</v>
      </c>
      <c r="AD136" s="57">
        <v>0</v>
      </c>
      <c r="AE136" s="57">
        <v>0</v>
      </c>
      <c r="AF136" s="83"/>
      <c r="AG136" s="83"/>
      <c r="AH136" s="8"/>
      <c r="AI136" s="8"/>
      <c r="AJ136" s="8"/>
      <c r="AK136" s="8"/>
      <c r="AL136" s="8"/>
      <c r="AM136" s="51"/>
      <c r="AN136" s="3"/>
      <c r="AO136" s="3"/>
      <c r="AP136" s="3"/>
      <c r="AQ136" s="3"/>
      <c r="AR136" s="3"/>
      <c r="AS136" s="3"/>
      <c r="AT136" s="3"/>
      <c r="AU136" s="3"/>
    </row>
    <row r="137" spans="1:92" x14ac:dyDescent="0.2">
      <c r="A137" s="22" t="s">
        <v>8</v>
      </c>
      <c r="B137" s="4" t="s">
        <v>85</v>
      </c>
      <c r="C137" s="8">
        <v>0</v>
      </c>
      <c r="D137" s="57">
        <v>0.18</v>
      </c>
      <c r="E137" s="57">
        <v>0</v>
      </c>
      <c r="F137" s="57">
        <v>0.13</v>
      </c>
      <c r="G137" s="57">
        <v>0.17</v>
      </c>
      <c r="H137" s="57">
        <v>0.11</v>
      </c>
      <c r="I137" s="57">
        <v>0.13</v>
      </c>
      <c r="J137" s="57">
        <v>0.11</v>
      </c>
      <c r="K137" s="57">
        <v>0.19</v>
      </c>
      <c r="L137" s="57">
        <v>0</v>
      </c>
      <c r="M137" s="57">
        <v>0.2</v>
      </c>
      <c r="N137" s="57">
        <v>0.14000000000000001</v>
      </c>
      <c r="O137" s="57">
        <v>0.12</v>
      </c>
      <c r="P137" s="57">
        <v>0.18</v>
      </c>
      <c r="Q137" s="57">
        <v>0.16</v>
      </c>
      <c r="R137" s="57">
        <v>0.13</v>
      </c>
      <c r="S137" s="57">
        <v>0.14000000000000001</v>
      </c>
      <c r="T137" s="57">
        <v>0.14000000000000001</v>
      </c>
      <c r="U137" s="57">
        <v>0.13</v>
      </c>
      <c r="V137" s="57">
        <v>0.13</v>
      </c>
      <c r="W137" s="57">
        <v>0</v>
      </c>
      <c r="X137" s="57">
        <v>0.23</v>
      </c>
      <c r="Y137" s="57">
        <v>0</v>
      </c>
      <c r="Z137" s="57">
        <v>7.0000000000000007E-2</v>
      </c>
      <c r="AA137" s="57">
        <v>0</v>
      </c>
      <c r="AB137" s="57">
        <v>0.08</v>
      </c>
      <c r="AC137" s="57">
        <v>0.28000000000000003</v>
      </c>
      <c r="AD137" s="57">
        <v>0</v>
      </c>
      <c r="AE137" s="57">
        <v>0.16</v>
      </c>
      <c r="AF137" s="83"/>
      <c r="AG137" s="83"/>
      <c r="AH137" s="8"/>
      <c r="AI137" s="8"/>
      <c r="AJ137" s="8"/>
      <c r="AK137" s="8"/>
      <c r="AL137" s="8"/>
      <c r="AM137" s="7"/>
      <c r="AN137" s="3"/>
      <c r="AO137" s="3"/>
      <c r="AP137" s="3"/>
      <c r="AQ137" s="3"/>
      <c r="AR137" s="3"/>
      <c r="AS137" s="3"/>
      <c r="AT137" s="3"/>
      <c r="AU137" s="3"/>
    </row>
    <row r="138" spans="1:92" x14ac:dyDescent="0.2">
      <c r="A138" s="22" t="s">
        <v>10</v>
      </c>
      <c r="B138" s="4" t="s">
        <v>131</v>
      </c>
      <c r="C138" s="8">
        <v>0</v>
      </c>
      <c r="D138" s="57">
        <v>0</v>
      </c>
      <c r="E138" s="57">
        <v>0</v>
      </c>
      <c r="F138" s="57">
        <v>0</v>
      </c>
      <c r="G138" s="57">
        <v>0</v>
      </c>
      <c r="H138" s="57">
        <v>0</v>
      </c>
      <c r="I138" s="57">
        <v>0</v>
      </c>
      <c r="J138" s="57">
        <v>0</v>
      </c>
      <c r="K138" s="57">
        <v>0</v>
      </c>
      <c r="L138" s="57">
        <v>0</v>
      </c>
      <c r="M138" s="57">
        <v>0</v>
      </c>
      <c r="N138" s="57">
        <v>0</v>
      </c>
      <c r="O138" s="57">
        <v>0</v>
      </c>
      <c r="P138" s="57">
        <v>0</v>
      </c>
      <c r="Q138" s="57">
        <v>0</v>
      </c>
      <c r="R138" s="57">
        <v>0</v>
      </c>
      <c r="S138" s="57">
        <v>0</v>
      </c>
      <c r="T138" s="57">
        <v>0</v>
      </c>
      <c r="U138" s="57">
        <v>0</v>
      </c>
      <c r="V138" s="57">
        <v>0</v>
      </c>
      <c r="W138" s="57">
        <v>0</v>
      </c>
      <c r="X138" s="57">
        <v>0</v>
      </c>
      <c r="Y138" s="57">
        <v>0</v>
      </c>
      <c r="Z138" s="57">
        <v>0</v>
      </c>
      <c r="AA138" s="57">
        <v>0</v>
      </c>
      <c r="AB138" s="57">
        <v>0</v>
      </c>
      <c r="AC138" s="57">
        <v>0</v>
      </c>
      <c r="AD138" s="57">
        <v>0</v>
      </c>
      <c r="AE138" s="57">
        <v>0</v>
      </c>
      <c r="AF138" s="83"/>
      <c r="AG138" s="83"/>
      <c r="AH138" s="8"/>
      <c r="AI138" s="8"/>
      <c r="AJ138" s="8"/>
      <c r="AK138" s="8"/>
      <c r="AL138" s="8"/>
      <c r="AM138" s="7"/>
      <c r="AN138" s="3"/>
      <c r="AO138" s="3"/>
      <c r="AP138" s="3"/>
      <c r="AQ138" s="3"/>
      <c r="AR138" s="3"/>
      <c r="AS138" s="3"/>
      <c r="AT138" s="3"/>
      <c r="AU138" s="3"/>
    </row>
    <row r="139" spans="1:92" x14ac:dyDescent="0.2">
      <c r="A139" s="22" t="s">
        <v>11</v>
      </c>
      <c r="B139" s="4" t="s">
        <v>86</v>
      </c>
      <c r="C139" s="8">
        <v>0</v>
      </c>
      <c r="D139" s="57">
        <v>0</v>
      </c>
      <c r="E139" s="57">
        <v>0</v>
      </c>
      <c r="F139" s="57">
        <v>0</v>
      </c>
      <c r="G139" s="57">
        <v>0</v>
      </c>
      <c r="H139" s="57">
        <v>0</v>
      </c>
      <c r="I139" s="57">
        <v>0</v>
      </c>
      <c r="J139" s="57">
        <v>0</v>
      </c>
      <c r="K139" s="57">
        <v>0</v>
      </c>
      <c r="L139" s="57">
        <v>0</v>
      </c>
      <c r="M139" s="57">
        <v>0</v>
      </c>
      <c r="N139" s="57">
        <v>0</v>
      </c>
      <c r="O139" s="57">
        <v>0</v>
      </c>
      <c r="P139" s="57">
        <v>0</v>
      </c>
      <c r="Q139" s="57">
        <v>0</v>
      </c>
      <c r="R139" s="57">
        <v>0</v>
      </c>
      <c r="S139" s="57">
        <v>0</v>
      </c>
      <c r="T139" s="57">
        <v>0</v>
      </c>
      <c r="U139" s="57">
        <v>0</v>
      </c>
      <c r="V139" s="57">
        <v>0</v>
      </c>
      <c r="W139" s="57">
        <v>0</v>
      </c>
      <c r="X139" s="57">
        <v>0</v>
      </c>
      <c r="Y139" s="57">
        <v>0</v>
      </c>
      <c r="Z139" s="57">
        <v>0</v>
      </c>
      <c r="AA139" s="57">
        <v>0</v>
      </c>
      <c r="AB139" s="57">
        <v>0</v>
      </c>
      <c r="AC139" s="57">
        <v>0</v>
      </c>
      <c r="AD139" s="57">
        <v>0</v>
      </c>
      <c r="AE139" s="57">
        <v>0</v>
      </c>
      <c r="AF139" s="83"/>
      <c r="AG139" s="83"/>
      <c r="AH139" s="8"/>
      <c r="AI139" s="8"/>
      <c r="AJ139" s="8"/>
      <c r="AK139" s="8"/>
      <c r="AL139" s="8"/>
      <c r="AM139" s="7"/>
      <c r="AN139" s="3"/>
      <c r="AO139" s="3"/>
      <c r="AP139" s="3"/>
      <c r="AQ139" s="3"/>
      <c r="AR139" s="3"/>
      <c r="AS139" s="3"/>
      <c r="AT139" s="3"/>
      <c r="AU139" s="3"/>
    </row>
    <row r="140" spans="1:92" x14ac:dyDescent="0.2">
      <c r="A140" s="22" t="s">
        <v>12</v>
      </c>
      <c r="B140" s="4" t="s">
        <v>87</v>
      </c>
      <c r="C140" s="8">
        <v>0</v>
      </c>
      <c r="D140" s="57">
        <v>0.19</v>
      </c>
      <c r="E140" s="57">
        <v>0</v>
      </c>
      <c r="F140" s="57">
        <v>0.13</v>
      </c>
      <c r="G140" s="57">
        <v>0.16</v>
      </c>
      <c r="H140" s="57">
        <v>0.12</v>
      </c>
      <c r="I140" s="57">
        <v>0.08</v>
      </c>
      <c r="J140" s="57">
        <v>0.28999999999999998</v>
      </c>
      <c r="K140" s="57">
        <v>0.23</v>
      </c>
      <c r="L140" s="57">
        <v>0</v>
      </c>
      <c r="M140" s="57">
        <v>0.22</v>
      </c>
      <c r="N140" s="57">
        <v>0.22</v>
      </c>
      <c r="O140" s="57">
        <v>0.19</v>
      </c>
      <c r="P140" s="57">
        <v>0.13</v>
      </c>
      <c r="Q140" s="57">
        <v>0</v>
      </c>
      <c r="R140" s="57">
        <v>0.22</v>
      </c>
      <c r="S140" s="57">
        <v>0.18</v>
      </c>
      <c r="T140" s="57">
        <v>0</v>
      </c>
      <c r="U140" s="57">
        <v>0.08</v>
      </c>
      <c r="V140" s="57">
        <v>0.13</v>
      </c>
      <c r="W140" s="57">
        <v>0</v>
      </c>
      <c r="X140" s="57">
        <v>0</v>
      </c>
      <c r="Y140" s="57">
        <v>0.09</v>
      </c>
      <c r="Z140" s="57">
        <v>0</v>
      </c>
      <c r="AA140" s="57">
        <v>0</v>
      </c>
      <c r="AB140" s="57">
        <v>0.3</v>
      </c>
      <c r="AC140" s="57">
        <v>0.21</v>
      </c>
      <c r="AD140" s="57">
        <v>0</v>
      </c>
      <c r="AE140" s="57">
        <v>0</v>
      </c>
      <c r="AF140" s="83"/>
      <c r="AG140" s="83"/>
      <c r="AH140" s="8"/>
      <c r="AI140" s="8"/>
      <c r="AJ140" s="8"/>
      <c r="AK140" s="8"/>
      <c r="AL140" s="8"/>
      <c r="AM140" s="7"/>
      <c r="AN140" s="3"/>
      <c r="AO140" s="3"/>
      <c r="AP140" s="3"/>
      <c r="AQ140" s="3"/>
      <c r="AR140" s="3"/>
      <c r="AS140" s="3"/>
      <c r="AT140" s="3"/>
      <c r="AU140" s="3"/>
    </row>
    <row r="141" spans="1:92" x14ac:dyDescent="0.2">
      <c r="A141" s="22" t="s">
        <v>13</v>
      </c>
      <c r="B141" s="4" t="s">
        <v>17</v>
      </c>
      <c r="C141" s="8">
        <v>0</v>
      </c>
      <c r="D141" s="57">
        <v>0.18</v>
      </c>
      <c r="E141" s="57">
        <v>0</v>
      </c>
      <c r="F141" s="57">
        <v>0.16</v>
      </c>
      <c r="G141" s="57">
        <v>0.11</v>
      </c>
      <c r="H141" s="57">
        <v>0.09</v>
      </c>
      <c r="I141" s="57">
        <v>0.09</v>
      </c>
      <c r="J141" s="57">
        <v>0.06</v>
      </c>
      <c r="K141" s="57">
        <v>0.1</v>
      </c>
      <c r="L141" s="57">
        <v>0</v>
      </c>
      <c r="M141" s="57">
        <v>0.16</v>
      </c>
      <c r="N141" s="57">
        <v>0.15</v>
      </c>
      <c r="O141" s="57">
        <v>0.15</v>
      </c>
      <c r="P141" s="57">
        <v>0.11</v>
      </c>
      <c r="Q141" s="57">
        <v>0.12</v>
      </c>
      <c r="R141" s="57">
        <v>0.12</v>
      </c>
      <c r="S141" s="57">
        <v>0.18</v>
      </c>
      <c r="T141" s="57">
        <v>0.13</v>
      </c>
      <c r="U141" s="57">
        <v>0.08</v>
      </c>
      <c r="V141" s="57">
        <v>0.12</v>
      </c>
      <c r="W141" s="57">
        <v>0</v>
      </c>
      <c r="X141" s="57">
        <v>0.09</v>
      </c>
      <c r="Y141" s="57">
        <v>0</v>
      </c>
      <c r="Z141" s="57">
        <v>0</v>
      </c>
      <c r="AA141" s="57">
        <v>0</v>
      </c>
      <c r="AB141" s="57">
        <v>0.23</v>
      </c>
      <c r="AC141" s="57">
        <v>0.23</v>
      </c>
      <c r="AD141" s="57">
        <v>0.1</v>
      </c>
      <c r="AE141" s="57">
        <v>0.13</v>
      </c>
      <c r="AF141" s="83"/>
      <c r="AG141" s="83"/>
      <c r="AH141" s="8"/>
      <c r="AI141" s="8"/>
      <c r="AJ141" s="8"/>
      <c r="AK141" s="8"/>
      <c r="AL141" s="8"/>
      <c r="AM141" s="7"/>
      <c r="AN141" s="3"/>
      <c r="AO141" s="3"/>
      <c r="AP141" s="3"/>
      <c r="AQ141" s="3"/>
      <c r="AR141" s="3"/>
      <c r="AS141" s="3"/>
      <c r="AT141" s="3"/>
      <c r="AU141" s="3"/>
    </row>
    <row r="142" spans="1:92" x14ac:dyDescent="0.2">
      <c r="A142" s="22" t="s">
        <v>14</v>
      </c>
      <c r="B142" s="4" t="s">
        <v>88</v>
      </c>
      <c r="C142" s="8">
        <v>0</v>
      </c>
      <c r="D142" s="57">
        <v>0</v>
      </c>
      <c r="E142" s="57">
        <v>0</v>
      </c>
      <c r="F142" s="57">
        <v>0</v>
      </c>
      <c r="G142" s="57">
        <v>0.15</v>
      </c>
      <c r="H142" s="57">
        <v>0</v>
      </c>
      <c r="I142" s="57">
        <v>0.9</v>
      </c>
      <c r="J142" s="57">
        <v>0</v>
      </c>
      <c r="K142" s="57">
        <v>0</v>
      </c>
      <c r="L142" s="57">
        <v>0</v>
      </c>
      <c r="M142" s="57">
        <v>0.16</v>
      </c>
      <c r="N142" s="57">
        <v>0.111</v>
      </c>
      <c r="O142" s="57">
        <v>0.45</v>
      </c>
      <c r="P142" s="57">
        <v>1.84E-2</v>
      </c>
      <c r="Q142" s="57">
        <v>0.20100000000000001</v>
      </c>
      <c r="R142" s="57">
        <v>0.10800000000000001</v>
      </c>
      <c r="S142" s="57">
        <v>0.22699999999999998</v>
      </c>
      <c r="T142" s="57">
        <v>0</v>
      </c>
      <c r="U142" s="57">
        <v>5.2000000000000005E-2</v>
      </c>
      <c r="V142" s="57">
        <v>0.13900000000000001</v>
      </c>
      <c r="W142" s="57">
        <v>0</v>
      </c>
      <c r="X142" s="57">
        <v>7.0000000000000007E-2</v>
      </c>
      <c r="Y142" s="57">
        <v>0</v>
      </c>
      <c r="Z142" s="57">
        <v>0</v>
      </c>
      <c r="AA142" s="57">
        <v>0</v>
      </c>
      <c r="AB142" s="57">
        <v>0</v>
      </c>
      <c r="AC142" s="57">
        <v>0</v>
      </c>
      <c r="AD142" s="57">
        <v>0</v>
      </c>
      <c r="AE142" s="57">
        <v>0</v>
      </c>
      <c r="AF142" s="83"/>
      <c r="AG142" s="83"/>
      <c r="AH142" s="8"/>
      <c r="AI142" s="8"/>
      <c r="AJ142" s="8"/>
      <c r="AK142" s="8"/>
      <c r="AL142" s="8"/>
      <c r="AM142" s="7"/>
      <c r="AN142" s="3"/>
      <c r="AO142" s="3"/>
      <c r="AP142" s="3"/>
      <c r="AQ142" s="3"/>
      <c r="AR142" s="3"/>
      <c r="AS142" s="3"/>
      <c r="AT142" s="3"/>
      <c r="AU142" s="3"/>
    </row>
    <row r="143" spans="1:92" x14ac:dyDescent="0.2">
      <c r="A143" s="22" t="s">
        <v>15</v>
      </c>
      <c r="B143" s="4" t="s">
        <v>132</v>
      </c>
      <c r="C143" s="8"/>
      <c r="D143" s="57">
        <v>0.18711730739420246</v>
      </c>
      <c r="E143" s="57">
        <v>0</v>
      </c>
      <c r="F143" s="57">
        <v>0.17767162066525125</v>
      </c>
      <c r="G143" s="57">
        <v>0.14088075474214087</v>
      </c>
      <c r="H143" s="57">
        <v>0.1578071406862816</v>
      </c>
      <c r="I143" s="57">
        <v>0.13304835968481227</v>
      </c>
      <c r="J143" s="57">
        <v>0.26036408138289735</v>
      </c>
      <c r="K143" s="57">
        <v>0.10647709320695102</v>
      </c>
      <c r="L143" s="57">
        <v>0</v>
      </c>
      <c r="M143" s="57">
        <v>0.15105003151111021</v>
      </c>
      <c r="N143" s="57">
        <v>0.20460071067888536</v>
      </c>
      <c r="O143" s="57">
        <v>0.10707096124811273</v>
      </c>
      <c r="P143" s="57">
        <v>0.19920654003366195</v>
      </c>
      <c r="Q143" s="57">
        <v>0.16640301199101465</v>
      </c>
      <c r="R143" s="57">
        <v>0.1372674791533034</v>
      </c>
      <c r="S143" s="57">
        <v>0.11421978655898471</v>
      </c>
      <c r="T143" s="57">
        <v>0.12811693895098883</v>
      </c>
      <c r="U143" s="57">
        <v>0.1439314810946313</v>
      </c>
      <c r="V143" s="57">
        <v>0.16639646644278649</v>
      </c>
      <c r="W143" s="57">
        <v>0</v>
      </c>
      <c r="X143" s="57">
        <v>5.7880211829641232E-2</v>
      </c>
      <c r="Y143" s="57"/>
      <c r="Z143" s="57"/>
      <c r="AA143" s="57">
        <v>0</v>
      </c>
      <c r="AB143" s="57"/>
      <c r="AC143" s="57">
        <v>0.15322128851540617</v>
      </c>
      <c r="AD143" s="57"/>
      <c r="AE143" s="57">
        <v>0.13596698620126382</v>
      </c>
      <c r="AF143" s="83"/>
      <c r="AG143" s="83"/>
      <c r="AH143" s="8"/>
      <c r="AI143" s="8"/>
      <c r="AJ143" s="8"/>
      <c r="AK143" s="8"/>
      <c r="AL143" s="8"/>
      <c r="AM143" s="7"/>
      <c r="AN143" s="3"/>
      <c r="AO143" s="3"/>
      <c r="AP143" s="3"/>
      <c r="AQ143" s="3"/>
      <c r="AR143" s="3"/>
      <c r="AS143" s="3"/>
      <c r="AT143" s="3"/>
      <c r="AU143" s="3"/>
    </row>
    <row r="144" spans="1:92" x14ac:dyDescent="0.2">
      <c r="A144" s="22" t="s">
        <v>16</v>
      </c>
      <c r="B144" s="4" t="s">
        <v>22</v>
      </c>
      <c r="C144" s="8">
        <v>0</v>
      </c>
      <c r="D144" s="57">
        <v>0.18239999999999998</v>
      </c>
      <c r="E144" s="57">
        <v>0</v>
      </c>
      <c r="F144" s="57">
        <v>0.17120000000000002</v>
      </c>
      <c r="G144" s="57">
        <v>0.13289999999999999</v>
      </c>
      <c r="H144" s="57">
        <v>0.13750000000000001</v>
      </c>
      <c r="I144" s="57">
        <v>0.13320000000000001</v>
      </c>
      <c r="J144" s="57">
        <v>0.13019999999999998</v>
      </c>
      <c r="K144" s="57">
        <v>0.2379</v>
      </c>
      <c r="L144" s="57">
        <v>0</v>
      </c>
      <c r="M144" s="57">
        <v>0.21249999999999999</v>
      </c>
      <c r="N144" s="57">
        <v>0.16210000000000002</v>
      </c>
      <c r="O144" s="57">
        <v>0.12330000000000001</v>
      </c>
      <c r="P144" s="57">
        <v>0.14449999999999999</v>
      </c>
      <c r="Q144" s="57">
        <v>0.17739999999999997</v>
      </c>
      <c r="R144" s="57">
        <v>0.15049999999999999</v>
      </c>
      <c r="S144" s="57">
        <v>0.17749999999999999</v>
      </c>
      <c r="T144" s="57">
        <v>0.13930000000000001</v>
      </c>
      <c r="U144" s="57">
        <v>9.5399999999999985E-2</v>
      </c>
      <c r="V144" s="57">
        <v>0.15359999999999999</v>
      </c>
      <c r="W144" s="57">
        <v>0</v>
      </c>
      <c r="X144" s="57">
        <v>0.1183</v>
      </c>
      <c r="Y144" s="57">
        <v>0.1153</v>
      </c>
      <c r="Z144" s="57">
        <v>9.6500000000000002E-2</v>
      </c>
      <c r="AA144" s="57">
        <v>0</v>
      </c>
      <c r="AB144" s="57">
        <v>0.3921</v>
      </c>
      <c r="AC144" s="57">
        <v>0.28939999999999999</v>
      </c>
      <c r="AD144" s="57">
        <v>0.1573</v>
      </c>
      <c r="AE144" s="57">
        <v>0</v>
      </c>
      <c r="AF144" s="83"/>
      <c r="AG144" s="83"/>
      <c r="AH144" s="8"/>
      <c r="AI144" s="8"/>
      <c r="AJ144" s="8"/>
      <c r="AK144" s="8"/>
      <c r="AL144" s="8"/>
      <c r="AM144" s="7"/>
      <c r="AN144" s="3"/>
      <c r="AO144" s="3"/>
      <c r="AP144" s="3"/>
      <c r="AQ144" s="3"/>
      <c r="AR144" s="3"/>
      <c r="AS144" s="3"/>
      <c r="AT144" s="3"/>
      <c r="AU144" s="3"/>
    </row>
    <row r="145" spans="1:47" x14ac:dyDescent="0.2">
      <c r="A145" s="22" t="s">
        <v>60</v>
      </c>
      <c r="B145" s="4" t="s">
        <v>89</v>
      </c>
      <c r="C145" s="8">
        <v>0</v>
      </c>
      <c r="D145" s="57">
        <v>0.26</v>
      </c>
      <c r="E145" s="57">
        <v>0</v>
      </c>
      <c r="F145" s="57">
        <v>0.25</v>
      </c>
      <c r="G145" s="57">
        <v>0</v>
      </c>
      <c r="H145" s="57">
        <v>0</v>
      </c>
      <c r="I145" s="57">
        <v>0</v>
      </c>
      <c r="J145" s="57">
        <v>0</v>
      </c>
      <c r="K145" s="57">
        <v>0.25</v>
      </c>
      <c r="L145" s="57">
        <v>0</v>
      </c>
      <c r="M145" s="57">
        <v>0</v>
      </c>
      <c r="N145" s="57">
        <v>0</v>
      </c>
      <c r="O145" s="57">
        <v>0</v>
      </c>
      <c r="P145" s="57">
        <v>0</v>
      </c>
      <c r="Q145" s="57">
        <v>0</v>
      </c>
      <c r="R145" s="57">
        <v>0</v>
      </c>
      <c r="S145" s="57">
        <v>0</v>
      </c>
      <c r="T145" s="57">
        <v>0</v>
      </c>
      <c r="U145" s="57">
        <v>0</v>
      </c>
      <c r="V145" s="57">
        <v>0</v>
      </c>
      <c r="W145" s="57">
        <v>0</v>
      </c>
      <c r="X145" s="57">
        <v>0</v>
      </c>
      <c r="Y145" s="57">
        <v>0</v>
      </c>
      <c r="Z145" s="57">
        <v>0</v>
      </c>
      <c r="AA145" s="57">
        <v>0</v>
      </c>
      <c r="AB145" s="57">
        <v>0</v>
      </c>
      <c r="AC145" s="57">
        <v>0</v>
      </c>
      <c r="AD145" s="57">
        <v>0</v>
      </c>
      <c r="AE145" s="57">
        <v>0</v>
      </c>
      <c r="AF145" s="83"/>
      <c r="AG145" s="83"/>
      <c r="AH145" s="8"/>
      <c r="AI145" s="8"/>
      <c r="AJ145" s="8"/>
      <c r="AK145" s="8"/>
      <c r="AL145" s="8"/>
      <c r="AM145" s="7"/>
      <c r="AN145" s="3"/>
      <c r="AO145" s="3"/>
      <c r="AP145" s="3"/>
      <c r="AQ145" s="3"/>
      <c r="AR145" s="3"/>
      <c r="AS145" s="3"/>
      <c r="AT145" s="3"/>
      <c r="AU145" s="3"/>
    </row>
    <row r="146" spans="1:47" x14ac:dyDescent="0.2">
      <c r="A146" s="22" t="s">
        <v>18</v>
      </c>
      <c r="B146" s="4" t="s">
        <v>92</v>
      </c>
      <c r="C146" s="8">
        <v>0</v>
      </c>
      <c r="D146" s="57">
        <v>0.20600000000000002</v>
      </c>
      <c r="E146" s="57">
        <v>0</v>
      </c>
      <c r="F146" s="57">
        <v>0.17499999999999999</v>
      </c>
      <c r="G146" s="57">
        <v>0.107</v>
      </c>
      <c r="H146" s="57">
        <v>7.9000000000000001E-2</v>
      </c>
      <c r="I146" s="57">
        <v>0.106</v>
      </c>
      <c r="J146" s="57">
        <v>0.152</v>
      </c>
      <c r="K146" s="57">
        <v>0.23100000000000001</v>
      </c>
      <c r="L146" s="57">
        <v>0</v>
      </c>
      <c r="M146" s="57">
        <v>0.18899999999999997</v>
      </c>
      <c r="N146" s="57">
        <v>0.13699999999999998</v>
      </c>
      <c r="O146" s="57">
        <v>0.13400000000000001</v>
      </c>
      <c r="P146" s="57">
        <v>7.8E-2</v>
      </c>
      <c r="Q146" s="57">
        <v>0.13</v>
      </c>
      <c r="R146" s="57">
        <v>0.17399999999999999</v>
      </c>
      <c r="S146" s="57">
        <v>0.151</v>
      </c>
      <c r="T146" s="57">
        <v>0.11199999999999999</v>
      </c>
      <c r="U146" s="57">
        <v>2.7000000000000003E-2</v>
      </c>
      <c r="V146" s="57">
        <v>0.13</v>
      </c>
      <c r="W146" s="57">
        <v>0</v>
      </c>
      <c r="X146" s="57">
        <v>8.6999999999999994E-2</v>
      </c>
      <c r="Y146" s="57">
        <v>0</v>
      </c>
      <c r="Z146" s="57">
        <v>0</v>
      </c>
      <c r="AA146" s="57">
        <v>0</v>
      </c>
      <c r="AB146" s="57">
        <v>0.20600000000000002</v>
      </c>
      <c r="AC146" s="57">
        <v>0.27800000000000002</v>
      </c>
      <c r="AD146" s="57">
        <v>4.0999999999999995E-2</v>
      </c>
      <c r="AE146" s="57">
        <v>0</v>
      </c>
      <c r="AF146" s="83"/>
      <c r="AG146" s="83"/>
      <c r="AH146" s="8"/>
      <c r="AI146" s="8"/>
      <c r="AJ146" s="8"/>
      <c r="AK146" s="8"/>
      <c r="AL146" s="8"/>
      <c r="AM146" s="7"/>
      <c r="AN146" s="3"/>
      <c r="AO146" s="3"/>
      <c r="AP146" s="3"/>
      <c r="AQ146" s="3"/>
      <c r="AR146" s="3"/>
      <c r="AS146" s="3"/>
      <c r="AT146" s="3"/>
      <c r="AU146" s="3"/>
    </row>
    <row r="147" spans="1:47" x14ac:dyDescent="0.2">
      <c r="A147" s="22" t="s">
        <v>19</v>
      </c>
      <c r="B147" s="4" t="s">
        <v>90</v>
      </c>
      <c r="C147" s="8">
        <v>0</v>
      </c>
      <c r="D147" s="57">
        <v>0</v>
      </c>
      <c r="E147" s="57">
        <v>0</v>
      </c>
      <c r="F147" s="57">
        <v>0</v>
      </c>
      <c r="G147" s="57">
        <v>0</v>
      </c>
      <c r="H147" s="57">
        <v>0</v>
      </c>
      <c r="I147" s="57">
        <v>0</v>
      </c>
      <c r="J147" s="57">
        <v>0</v>
      </c>
      <c r="K147" s="57">
        <v>0</v>
      </c>
      <c r="L147" s="57">
        <v>0</v>
      </c>
      <c r="M147" s="57">
        <v>0</v>
      </c>
      <c r="N147" s="57">
        <v>0</v>
      </c>
      <c r="O147" s="57">
        <v>0</v>
      </c>
      <c r="P147" s="57">
        <v>0</v>
      </c>
      <c r="Q147" s="57">
        <v>0</v>
      </c>
      <c r="R147" s="57">
        <v>0</v>
      </c>
      <c r="S147" s="57">
        <v>0</v>
      </c>
      <c r="T147" s="57">
        <v>0</v>
      </c>
      <c r="U147" s="57">
        <v>0</v>
      </c>
      <c r="V147" s="57">
        <v>0</v>
      </c>
      <c r="W147" s="57">
        <v>0</v>
      </c>
      <c r="X147" s="57">
        <v>0</v>
      </c>
      <c r="Y147" s="57">
        <v>0</v>
      </c>
      <c r="Z147" s="57">
        <v>0</v>
      </c>
      <c r="AA147" s="57">
        <v>0</v>
      </c>
      <c r="AB147" s="57">
        <v>0</v>
      </c>
      <c r="AC147" s="57">
        <v>0</v>
      </c>
      <c r="AD147" s="57">
        <v>0</v>
      </c>
      <c r="AE147" s="57">
        <v>0</v>
      </c>
      <c r="AF147" s="83"/>
      <c r="AG147" s="83"/>
      <c r="AH147" s="8"/>
      <c r="AI147" s="8"/>
      <c r="AJ147" s="8"/>
      <c r="AK147" s="8"/>
      <c r="AL147" s="8"/>
      <c r="AM147" s="7"/>
      <c r="AN147" s="3"/>
      <c r="AO147" s="3"/>
      <c r="AP147" s="3"/>
      <c r="AQ147" s="3"/>
      <c r="AR147" s="3"/>
      <c r="AS147" s="3"/>
      <c r="AT147" s="3"/>
      <c r="AU147" s="3"/>
    </row>
    <row r="148" spans="1:47" x14ac:dyDescent="0.2">
      <c r="A148" s="22" t="s">
        <v>20</v>
      </c>
      <c r="B148" s="4" t="s">
        <v>91</v>
      </c>
      <c r="C148" s="8">
        <v>0</v>
      </c>
      <c r="D148" s="57">
        <v>0</v>
      </c>
      <c r="E148" s="57">
        <v>0</v>
      </c>
      <c r="F148" s="57">
        <v>0</v>
      </c>
      <c r="G148" s="57">
        <v>0</v>
      </c>
      <c r="H148" s="57">
        <v>0</v>
      </c>
      <c r="I148" s="57">
        <v>0</v>
      </c>
      <c r="J148" s="57">
        <v>0</v>
      </c>
      <c r="K148" s="57">
        <v>0</v>
      </c>
      <c r="L148" s="57">
        <v>0</v>
      </c>
      <c r="M148" s="57">
        <v>0</v>
      </c>
      <c r="N148" s="57">
        <v>0</v>
      </c>
      <c r="O148" s="57">
        <v>0</v>
      </c>
      <c r="P148" s="57">
        <v>0</v>
      </c>
      <c r="Q148" s="57">
        <v>0</v>
      </c>
      <c r="R148" s="57">
        <v>0</v>
      </c>
      <c r="S148" s="57">
        <v>0</v>
      </c>
      <c r="T148" s="57">
        <v>0</v>
      </c>
      <c r="U148" s="57">
        <v>0</v>
      </c>
      <c r="V148" s="57">
        <v>0</v>
      </c>
      <c r="W148" s="57">
        <v>0</v>
      </c>
      <c r="X148" s="57">
        <v>0</v>
      </c>
      <c r="Y148" s="57">
        <v>0</v>
      </c>
      <c r="Z148" s="57">
        <v>0</v>
      </c>
      <c r="AA148" s="57">
        <v>0</v>
      </c>
      <c r="AB148" s="57">
        <v>0</v>
      </c>
      <c r="AC148" s="57">
        <v>0</v>
      </c>
      <c r="AD148" s="57">
        <v>0</v>
      </c>
      <c r="AE148" s="57">
        <v>0</v>
      </c>
      <c r="AF148" s="83"/>
      <c r="AG148" s="83"/>
      <c r="AH148" s="8"/>
      <c r="AI148" s="8"/>
      <c r="AJ148" s="8"/>
      <c r="AK148" s="8"/>
      <c r="AL148" s="8"/>
      <c r="AM148" s="7"/>
      <c r="AN148" s="3"/>
      <c r="AO148" s="3"/>
      <c r="AP148" s="3"/>
      <c r="AQ148" s="3"/>
      <c r="AR148" s="3"/>
      <c r="AS148" s="3"/>
      <c r="AT148" s="3"/>
      <c r="AU148" s="3"/>
    </row>
    <row r="149" spans="1:47" x14ac:dyDescent="0.2">
      <c r="A149" s="22" t="s">
        <v>21</v>
      </c>
      <c r="B149" s="4" t="s">
        <v>24</v>
      </c>
      <c r="C149" s="8">
        <v>0</v>
      </c>
      <c r="D149" s="57">
        <v>0.2</v>
      </c>
      <c r="E149" s="57">
        <v>0</v>
      </c>
      <c r="F149" s="57">
        <v>0.08</v>
      </c>
      <c r="G149" s="57">
        <v>0.14000000000000001</v>
      </c>
      <c r="H149" s="57">
        <v>0.28999999999999998</v>
      </c>
      <c r="I149" s="57">
        <v>0.04</v>
      </c>
      <c r="J149" s="57">
        <v>0.05</v>
      </c>
      <c r="K149" s="57">
        <v>0.19</v>
      </c>
      <c r="L149" s="57">
        <v>0</v>
      </c>
      <c r="M149" s="57">
        <v>0.2</v>
      </c>
      <c r="N149" s="57">
        <v>0.11</v>
      </c>
      <c r="O149" s="57">
        <v>0.1</v>
      </c>
      <c r="P149" s="57">
        <v>0.17</v>
      </c>
      <c r="Q149" s="57">
        <v>0</v>
      </c>
      <c r="R149" s="57">
        <v>0.2</v>
      </c>
      <c r="S149" s="57">
        <v>0</v>
      </c>
      <c r="T149" s="57">
        <v>0</v>
      </c>
      <c r="U149" s="57">
        <v>0.04</v>
      </c>
      <c r="V149" s="57">
        <v>0.15</v>
      </c>
      <c r="W149" s="57">
        <v>0</v>
      </c>
      <c r="X149" s="57">
        <v>0.18</v>
      </c>
      <c r="Y149" s="57">
        <v>0</v>
      </c>
      <c r="Z149" s="57">
        <v>0</v>
      </c>
      <c r="AA149" s="57">
        <v>0</v>
      </c>
      <c r="AB149" s="57">
        <v>0</v>
      </c>
      <c r="AC149" s="57">
        <v>0</v>
      </c>
      <c r="AD149" s="57">
        <v>0</v>
      </c>
      <c r="AE149" s="57">
        <v>0</v>
      </c>
      <c r="AF149" s="83"/>
      <c r="AG149" s="83"/>
      <c r="AH149" s="8"/>
      <c r="AI149" s="8"/>
      <c r="AJ149" s="8"/>
      <c r="AK149" s="8"/>
      <c r="AL149" s="8"/>
      <c r="AM149" s="51"/>
      <c r="AN149" s="3"/>
      <c r="AO149" s="3"/>
      <c r="AP149" s="3"/>
      <c r="AQ149" s="3"/>
      <c r="AR149" s="3"/>
      <c r="AS149" s="3"/>
      <c r="AT149" s="3"/>
      <c r="AU149" s="3"/>
    </row>
    <row r="150" spans="1:47" x14ac:dyDescent="0.2">
      <c r="A150" s="22" t="s">
        <v>23</v>
      </c>
      <c r="B150" s="4" t="s">
        <v>25</v>
      </c>
      <c r="C150" s="8">
        <v>0</v>
      </c>
      <c r="D150" s="57">
        <v>0</v>
      </c>
      <c r="E150" s="57">
        <v>0</v>
      </c>
      <c r="F150" s="57">
        <v>0</v>
      </c>
      <c r="G150" s="57">
        <v>0</v>
      </c>
      <c r="H150" s="57">
        <v>0</v>
      </c>
      <c r="I150" s="57">
        <v>0</v>
      </c>
      <c r="J150" s="57">
        <v>0</v>
      </c>
      <c r="K150" s="57">
        <v>0</v>
      </c>
      <c r="L150" s="57">
        <v>0</v>
      </c>
      <c r="M150" s="57">
        <v>0</v>
      </c>
      <c r="N150" s="57">
        <v>0</v>
      </c>
      <c r="O150" s="57">
        <v>0</v>
      </c>
      <c r="P150" s="57">
        <v>0</v>
      </c>
      <c r="Q150" s="57">
        <v>0</v>
      </c>
      <c r="R150" s="57">
        <v>0</v>
      </c>
      <c r="S150" s="57">
        <v>0</v>
      </c>
      <c r="T150" s="57">
        <v>0</v>
      </c>
      <c r="U150" s="57">
        <v>0</v>
      </c>
      <c r="V150" s="57">
        <v>0</v>
      </c>
      <c r="W150" s="57">
        <v>0</v>
      </c>
      <c r="X150" s="57">
        <v>0</v>
      </c>
      <c r="Y150" s="57">
        <v>0</v>
      </c>
      <c r="Z150" s="57">
        <v>0</v>
      </c>
      <c r="AA150" s="57">
        <v>0</v>
      </c>
      <c r="AB150" s="57">
        <v>0</v>
      </c>
      <c r="AC150" s="57">
        <v>0</v>
      </c>
      <c r="AD150" s="57">
        <v>0</v>
      </c>
      <c r="AE150" s="57">
        <v>0</v>
      </c>
      <c r="AF150" s="83"/>
      <c r="AG150" s="83"/>
      <c r="AH150" s="8"/>
      <c r="AI150" s="8"/>
      <c r="AJ150" s="8"/>
      <c r="AK150" s="8"/>
      <c r="AL150" s="8"/>
      <c r="AM150" s="7"/>
      <c r="AN150" s="3"/>
      <c r="AO150" s="3"/>
      <c r="AP150" s="3"/>
      <c r="AQ150" s="3"/>
      <c r="AR150" s="3"/>
      <c r="AS150" s="3"/>
      <c r="AT150" s="3"/>
      <c r="AU150" s="3"/>
    </row>
    <row r="151" spans="1:47" ht="15" x14ac:dyDescent="0.25">
      <c r="A151" s="67"/>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row>
    <row r="152" spans="1:47" ht="15" x14ac:dyDescent="0.25">
      <c r="A152" s="13" t="s">
        <v>105</v>
      </c>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row>
    <row r="153" spans="1:47" s="21" customFormat="1" x14ac:dyDescent="0.2">
      <c r="A153" s="90"/>
      <c r="B153" s="90"/>
      <c r="C153" s="90"/>
      <c r="D153" s="90"/>
      <c r="E153" s="90"/>
      <c r="F153" s="90"/>
      <c r="G153" s="90"/>
      <c r="H153" s="90"/>
      <c r="I153" s="90"/>
      <c r="J153" s="90"/>
      <c r="K153" s="90"/>
      <c r="L153" s="90"/>
      <c r="M153" s="90"/>
      <c r="N153" s="90"/>
      <c r="O153" s="90"/>
      <c r="P153" s="90"/>
      <c r="Q153" s="90"/>
      <c r="R153" s="90"/>
      <c r="S153" s="90"/>
      <c r="T153" s="90"/>
      <c r="U153" s="90"/>
      <c r="V153" s="90"/>
      <c r="W153" s="90"/>
      <c r="X153" s="90"/>
      <c r="Y153" s="90"/>
      <c r="Z153" s="90"/>
      <c r="AA153" s="90"/>
      <c r="AB153" s="90"/>
      <c r="AC153" s="90"/>
      <c r="AD153" s="90"/>
      <c r="AE153" s="90"/>
      <c r="AF153" s="90"/>
      <c r="AG153" s="90"/>
      <c r="AH153" s="90"/>
      <c r="AI153" s="90"/>
      <c r="AJ153" s="90"/>
      <c r="AK153" s="90"/>
      <c r="AL153" s="90"/>
      <c r="AM153" s="90"/>
      <c r="AN153" s="20"/>
      <c r="AO153" s="20"/>
      <c r="AP153" s="20"/>
      <c r="AQ153" s="20"/>
      <c r="AR153" s="20"/>
      <c r="AS153" s="20"/>
      <c r="AT153" s="20"/>
      <c r="AU153" s="20"/>
    </row>
    <row r="154" spans="1:47" ht="75" x14ac:dyDescent="0.2">
      <c r="A154" s="84" t="s">
        <v>26</v>
      </c>
      <c r="B154" s="84" t="s">
        <v>27</v>
      </c>
      <c r="C154" s="15" t="s">
        <v>82</v>
      </c>
      <c r="D154" s="84" t="s">
        <v>28</v>
      </c>
      <c r="E154" s="84" t="s">
        <v>29</v>
      </c>
      <c r="F154" s="84" t="s">
        <v>30</v>
      </c>
      <c r="G154" s="84" t="s">
        <v>31</v>
      </c>
      <c r="H154" s="84" t="s">
        <v>32</v>
      </c>
      <c r="I154" s="84" t="s">
        <v>33</v>
      </c>
      <c r="J154" s="84" t="s">
        <v>34</v>
      </c>
      <c r="K154" s="84" t="s">
        <v>35</v>
      </c>
      <c r="L154" s="16" t="s">
        <v>1</v>
      </c>
      <c r="M154" s="84" t="s">
        <v>36</v>
      </c>
      <c r="N154" s="84" t="s">
        <v>37</v>
      </c>
      <c r="O154" s="84" t="s">
        <v>38</v>
      </c>
      <c r="P154" s="84" t="s">
        <v>39</v>
      </c>
      <c r="Q154" s="84" t="s">
        <v>40</v>
      </c>
      <c r="R154" s="84" t="s">
        <v>41</v>
      </c>
      <c r="S154" s="84" t="s">
        <v>42</v>
      </c>
      <c r="T154" s="84" t="s">
        <v>43</v>
      </c>
      <c r="U154" s="84" t="s">
        <v>44</v>
      </c>
      <c r="V154" s="84" t="s">
        <v>45</v>
      </c>
      <c r="W154" s="16" t="s">
        <v>2</v>
      </c>
      <c r="X154" s="84" t="s">
        <v>46</v>
      </c>
      <c r="Y154" s="84" t="s">
        <v>47</v>
      </c>
      <c r="Z154" s="84" t="s">
        <v>48</v>
      </c>
      <c r="AA154" s="16" t="s">
        <v>49</v>
      </c>
      <c r="AB154" s="84" t="s">
        <v>50</v>
      </c>
      <c r="AC154" s="84" t="s">
        <v>51</v>
      </c>
      <c r="AD154" s="84" t="s">
        <v>52</v>
      </c>
      <c r="AE154" s="34" t="s">
        <v>53</v>
      </c>
      <c r="AF154" s="35" t="s">
        <v>54</v>
      </c>
      <c r="AG154" s="36" t="s">
        <v>80</v>
      </c>
      <c r="AH154" s="37" t="s">
        <v>55</v>
      </c>
      <c r="AI154" s="84" t="s">
        <v>56</v>
      </c>
      <c r="AJ154" s="84" t="s">
        <v>57</v>
      </c>
      <c r="AK154" s="84" t="s">
        <v>58</v>
      </c>
      <c r="AL154" s="84" t="s">
        <v>0</v>
      </c>
      <c r="AM154" s="15" t="s">
        <v>81</v>
      </c>
      <c r="AN154" s="3"/>
      <c r="AO154" s="3"/>
      <c r="AP154" s="3"/>
      <c r="AQ154" s="3"/>
      <c r="AR154" s="3"/>
      <c r="AS154" s="3"/>
      <c r="AT154" s="3"/>
      <c r="AU154" s="3"/>
    </row>
    <row r="155" spans="1:47" x14ac:dyDescent="0.2">
      <c r="A155" s="22" t="s">
        <v>3</v>
      </c>
      <c r="B155" s="4" t="s">
        <v>144</v>
      </c>
      <c r="C155" s="7">
        <v>0</v>
      </c>
      <c r="D155" s="7">
        <v>52</v>
      </c>
      <c r="E155" s="7">
        <v>0</v>
      </c>
      <c r="F155" s="7">
        <v>30</v>
      </c>
      <c r="G155" s="7">
        <v>35</v>
      </c>
      <c r="H155" s="7">
        <v>54</v>
      </c>
      <c r="I155" s="7">
        <v>47</v>
      </c>
      <c r="J155" s="7">
        <v>0</v>
      </c>
      <c r="K155" s="7">
        <v>35</v>
      </c>
      <c r="L155" s="7">
        <v>0</v>
      </c>
      <c r="M155" s="7">
        <v>0</v>
      </c>
      <c r="N155" s="7">
        <v>87</v>
      </c>
      <c r="O155" s="7">
        <v>0</v>
      </c>
      <c r="P155" s="7">
        <v>45</v>
      </c>
      <c r="Q155" s="7">
        <v>84</v>
      </c>
      <c r="R155" s="7">
        <v>72</v>
      </c>
      <c r="S155" s="7">
        <v>0</v>
      </c>
      <c r="T155" s="7">
        <v>0</v>
      </c>
      <c r="U155" s="7">
        <v>48</v>
      </c>
      <c r="V155" s="7">
        <v>58</v>
      </c>
      <c r="W155" s="7">
        <v>0</v>
      </c>
      <c r="X155" s="7">
        <v>0</v>
      </c>
      <c r="Y155" s="7">
        <v>0</v>
      </c>
      <c r="Z155" s="7">
        <v>0</v>
      </c>
      <c r="AA155" s="7">
        <v>0</v>
      </c>
      <c r="AB155" s="7">
        <v>96</v>
      </c>
      <c r="AC155" s="7">
        <v>0</v>
      </c>
      <c r="AD155" s="7">
        <v>80</v>
      </c>
      <c r="AE155" s="7">
        <v>0</v>
      </c>
      <c r="AF155" s="10">
        <v>0</v>
      </c>
      <c r="AG155" s="10">
        <v>0</v>
      </c>
      <c r="AH155" s="7">
        <v>0</v>
      </c>
      <c r="AI155" s="7">
        <v>0</v>
      </c>
      <c r="AJ155" s="7">
        <v>0</v>
      </c>
      <c r="AK155" s="7">
        <v>0</v>
      </c>
      <c r="AL155" s="7">
        <v>0</v>
      </c>
      <c r="AM155" s="7"/>
      <c r="AN155" s="3"/>
      <c r="AO155" s="3"/>
      <c r="AP155" s="3"/>
      <c r="AQ155" s="3"/>
      <c r="AR155" s="3"/>
      <c r="AS155" s="3"/>
      <c r="AT155" s="3"/>
      <c r="AU155" s="3"/>
    </row>
    <row r="156" spans="1:47" x14ac:dyDescent="0.2">
      <c r="A156" s="22" t="s">
        <v>4</v>
      </c>
      <c r="B156" s="4" t="s">
        <v>145</v>
      </c>
      <c r="C156" s="7">
        <v>0</v>
      </c>
      <c r="D156" s="7">
        <v>38.200000000000003</v>
      </c>
      <c r="E156" s="7">
        <v>0</v>
      </c>
      <c r="F156" s="7">
        <v>40.9</v>
      </c>
      <c r="G156" s="7">
        <v>50.3</v>
      </c>
      <c r="H156" s="7">
        <v>47.8</v>
      </c>
      <c r="I156" s="7">
        <v>53.8</v>
      </c>
      <c r="J156" s="7">
        <v>0</v>
      </c>
      <c r="K156" s="7">
        <v>52.2</v>
      </c>
      <c r="L156" s="7">
        <v>0</v>
      </c>
      <c r="M156" s="7">
        <v>39.799999999999997</v>
      </c>
      <c r="N156" s="7">
        <v>0</v>
      </c>
      <c r="O156" s="7">
        <v>48.2</v>
      </c>
      <c r="P156" s="7">
        <v>54.3</v>
      </c>
      <c r="Q156" s="7">
        <v>0</v>
      </c>
      <c r="R156" s="7">
        <v>60.1</v>
      </c>
      <c r="S156" s="7">
        <v>59.9</v>
      </c>
      <c r="T156" s="7">
        <v>0</v>
      </c>
      <c r="U156" s="7">
        <v>57.1</v>
      </c>
      <c r="V156" s="7">
        <v>63</v>
      </c>
      <c r="W156" s="7">
        <v>0</v>
      </c>
      <c r="X156" s="7">
        <v>0</v>
      </c>
      <c r="Y156" s="7">
        <v>0</v>
      </c>
      <c r="Z156" s="7">
        <v>0</v>
      </c>
      <c r="AA156" s="7">
        <v>0</v>
      </c>
      <c r="AB156" s="7">
        <v>0</v>
      </c>
      <c r="AC156" s="7">
        <v>0</v>
      </c>
      <c r="AD156" s="7">
        <v>72.099999999999994</v>
      </c>
      <c r="AE156" s="7">
        <v>53.6</v>
      </c>
      <c r="AF156" s="10">
        <v>0</v>
      </c>
      <c r="AG156" s="10">
        <v>0</v>
      </c>
      <c r="AH156" s="7">
        <v>0</v>
      </c>
      <c r="AI156" s="7">
        <v>0</v>
      </c>
      <c r="AJ156" s="7">
        <v>0</v>
      </c>
      <c r="AK156" s="7">
        <v>0</v>
      </c>
      <c r="AL156" s="7">
        <v>0</v>
      </c>
      <c r="AM156" s="7"/>
      <c r="AN156" s="3"/>
      <c r="AO156" s="3"/>
      <c r="AP156" s="3"/>
      <c r="AQ156" s="3"/>
      <c r="AR156" s="3"/>
      <c r="AS156" s="3"/>
      <c r="AT156" s="3"/>
      <c r="AU156" s="3"/>
    </row>
    <row r="157" spans="1:47" x14ac:dyDescent="0.2">
      <c r="A157" s="22" t="s">
        <v>5</v>
      </c>
      <c r="B157" s="4" t="s">
        <v>83</v>
      </c>
      <c r="C157" s="7">
        <v>0</v>
      </c>
      <c r="D157" s="7">
        <v>0</v>
      </c>
      <c r="E157" s="7">
        <v>0</v>
      </c>
      <c r="F157" s="7">
        <v>0</v>
      </c>
      <c r="G157" s="7">
        <v>0</v>
      </c>
      <c r="H157" s="7">
        <v>0</v>
      </c>
      <c r="I157" s="7">
        <v>0</v>
      </c>
      <c r="J157" s="7">
        <v>0</v>
      </c>
      <c r="K157" s="7">
        <v>0</v>
      </c>
      <c r="L157" s="7">
        <v>0</v>
      </c>
      <c r="M157" s="7">
        <v>48</v>
      </c>
      <c r="N157" s="7">
        <v>0</v>
      </c>
      <c r="O157" s="7">
        <v>0</v>
      </c>
      <c r="P157" s="7">
        <v>0</v>
      </c>
      <c r="Q157" s="7">
        <v>0</v>
      </c>
      <c r="R157" s="7">
        <v>0</v>
      </c>
      <c r="S157" s="7">
        <v>0</v>
      </c>
      <c r="T157" s="7">
        <v>0</v>
      </c>
      <c r="U157" s="7">
        <v>0</v>
      </c>
      <c r="V157" s="7">
        <v>0</v>
      </c>
      <c r="W157" s="7">
        <v>0</v>
      </c>
      <c r="X157" s="7">
        <v>0</v>
      </c>
      <c r="Y157" s="7">
        <v>0</v>
      </c>
      <c r="Z157" s="7">
        <v>0</v>
      </c>
      <c r="AA157" s="7">
        <v>0</v>
      </c>
      <c r="AB157" s="7">
        <v>0</v>
      </c>
      <c r="AC157" s="7">
        <v>0</v>
      </c>
      <c r="AD157" s="7">
        <v>0</v>
      </c>
      <c r="AE157" s="7">
        <v>0</v>
      </c>
      <c r="AF157" s="10">
        <v>0</v>
      </c>
      <c r="AG157" s="10">
        <v>0</v>
      </c>
      <c r="AH157" s="7">
        <v>0</v>
      </c>
      <c r="AI157" s="7">
        <v>0</v>
      </c>
      <c r="AJ157" s="7">
        <v>0</v>
      </c>
      <c r="AK157" s="7">
        <v>0</v>
      </c>
      <c r="AL157" s="7">
        <v>0</v>
      </c>
      <c r="AM157" s="7"/>
      <c r="AN157" s="3"/>
      <c r="AO157" s="3"/>
      <c r="AP157" s="3"/>
      <c r="AQ157" s="3"/>
      <c r="AR157" s="3"/>
      <c r="AS157" s="3"/>
      <c r="AT157" s="3"/>
      <c r="AU157" s="3"/>
    </row>
    <row r="158" spans="1:47" x14ac:dyDescent="0.2">
      <c r="A158" s="22" t="s">
        <v>6</v>
      </c>
      <c r="B158" s="4" t="s">
        <v>84</v>
      </c>
      <c r="C158" s="7">
        <v>0</v>
      </c>
      <c r="D158" s="7">
        <v>42</v>
      </c>
      <c r="E158" s="7">
        <v>0</v>
      </c>
      <c r="F158" s="7">
        <v>51</v>
      </c>
      <c r="G158" s="7">
        <v>0</v>
      </c>
      <c r="H158" s="7">
        <v>67</v>
      </c>
      <c r="I158" s="7">
        <v>0</v>
      </c>
      <c r="J158" s="7">
        <v>0</v>
      </c>
      <c r="K158" s="7">
        <v>0</v>
      </c>
      <c r="L158" s="7">
        <v>0</v>
      </c>
      <c r="M158" s="7">
        <v>59</v>
      </c>
      <c r="N158" s="7">
        <v>57</v>
      </c>
      <c r="O158" s="7">
        <v>0</v>
      </c>
      <c r="P158" s="7">
        <v>0</v>
      </c>
      <c r="Q158" s="7">
        <v>0</v>
      </c>
      <c r="R158" s="7">
        <v>0</v>
      </c>
      <c r="S158" s="7">
        <v>51</v>
      </c>
      <c r="T158" s="7">
        <v>0</v>
      </c>
      <c r="U158" s="7">
        <v>47</v>
      </c>
      <c r="V158" s="7">
        <v>66</v>
      </c>
      <c r="W158" s="7">
        <v>0</v>
      </c>
      <c r="X158" s="7">
        <v>37</v>
      </c>
      <c r="Y158" s="7">
        <v>0</v>
      </c>
      <c r="Z158" s="7">
        <v>0</v>
      </c>
      <c r="AA158" s="7">
        <v>0</v>
      </c>
      <c r="AB158" s="7">
        <v>0</v>
      </c>
      <c r="AC158" s="7">
        <v>0</v>
      </c>
      <c r="AD158" s="7">
        <v>0</v>
      </c>
      <c r="AE158" s="7">
        <v>0</v>
      </c>
      <c r="AF158" s="10">
        <v>0</v>
      </c>
      <c r="AG158" s="10">
        <v>0</v>
      </c>
      <c r="AH158" s="7">
        <v>0</v>
      </c>
      <c r="AI158" s="7">
        <v>0</v>
      </c>
      <c r="AJ158" s="7">
        <v>0</v>
      </c>
      <c r="AK158" s="7">
        <v>0</v>
      </c>
      <c r="AL158" s="7">
        <v>0</v>
      </c>
      <c r="AM158" s="7"/>
      <c r="AN158" s="3"/>
      <c r="AO158" s="3"/>
      <c r="AP158" s="3"/>
      <c r="AQ158" s="3"/>
      <c r="AR158" s="3"/>
      <c r="AS158" s="3"/>
      <c r="AT158" s="3"/>
      <c r="AU158" s="3"/>
    </row>
    <row r="159" spans="1:47" x14ac:dyDescent="0.2">
      <c r="A159" s="22" t="s">
        <v>134</v>
      </c>
      <c r="B159" s="4" t="s">
        <v>9</v>
      </c>
      <c r="C159" s="7">
        <v>0</v>
      </c>
      <c r="D159" s="7">
        <v>44.27</v>
      </c>
      <c r="E159" s="7">
        <v>0</v>
      </c>
      <c r="F159" s="7">
        <v>42.14</v>
      </c>
      <c r="G159" s="7">
        <v>41.25</v>
      </c>
      <c r="H159" s="7">
        <v>40.549999999999997</v>
      </c>
      <c r="I159" s="7">
        <v>41.53</v>
      </c>
      <c r="J159" s="7">
        <v>47.59</v>
      </c>
      <c r="K159" s="7">
        <v>38</v>
      </c>
      <c r="L159" s="7">
        <v>0</v>
      </c>
      <c r="M159" s="7">
        <v>44.94</v>
      </c>
      <c r="N159" s="7">
        <v>48.32</v>
      </c>
      <c r="O159" s="7">
        <v>46.42</v>
      </c>
      <c r="P159" s="7">
        <v>45.68</v>
      </c>
      <c r="Q159" s="7">
        <v>48.2</v>
      </c>
      <c r="R159" s="7">
        <v>46.03</v>
      </c>
      <c r="S159" s="7">
        <v>42.77</v>
      </c>
      <c r="T159" s="7">
        <v>46.39</v>
      </c>
      <c r="U159" s="7">
        <v>43.42</v>
      </c>
      <c r="V159" s="7">
        <v>48.24</v>
      </c>
      <c r="W159" s="7">
        <v>0</v>
      </c>
      <c r="X159" s="7">
        <v>31.92</v>
      </c>
      <c r="Y159" s="7">
        <v>32.25</v>
      </c>
      <c r="Z159" s="7">
        <v>34.79</v>
      </c>
      <c r="AA159" s="7">
        <v>0</v>
      </c>
      <c r="AB159" s="7">
        <v>46.29</v>
      </c>
      <c r="AC159" s="7">
        <v>66.13</v>
      </c>
      <c r="AD159" s="7">
        <v>0</v>
      </c>
      <c r="AE159" s="7">
        <v>0</v>
      </c>
      <c r="AF159" s="10">
        <v>0</v>
      </c>
      <c r="AG159" s="10">
        <v>0</v>
      </c>
      <c r="AH159" s="7">
        <v>0</v>
      </c>
      <c r="AI159" s="7">
        <v>0</v>
      </c>
      <c r="AJ159" s="7">
        <v>0</v>
      </c>
      <c r="AK159" s="7">
        <v>0</v>
      </c>
      <c r="AL159" s="7">
        <v>180</v>
      </c>
      <c r="AM159" s="7"/>
      <c r="AN159" s="3"/>
      <c r="AO159" s="3"/>
      <c r="AP159" s="3"/>
      <c r="AQ159" s="3"/>
      <c r="AR159" s="3"/>
      <c r="AS159" s="3"/>
      <c r="AT159" s="3"/>
      <c r="AU159" s="3"/>
    </row>
    <row r="160" spans="1:47" x14ac:dyDescent="0.2">
      <c r="A160" s="22" t="s">
        <v>7</v>
      </c>
      <c r="B160" s="4" t="s">
        <v>130</v>
      </c>
      <c r="C160" s="7">
        <v>0</v>
      </c>
      <c r="D160" s="7">
        <v>43</v>
      </c>
      <c r="E160" s="7">
        <v>0</v>
      </c>
      <c r="F160" s="7">
        <v>42</v>
      </c>
      <c r="G160" s="7">
        <v>0</v>
      </c>
      <c r="H160" s="7">
        <v>0</v>
      </c>
      <c r="I160" s="7">
        <v>0</v>
      </c>
      <c r="J160" s="7">
        <v>0</v>
      </c>
      <c r="K160" s="7">
        <v>41</v>
      </c>
      <c r="L160" s="7">
        <v>0</v>
      </c>
      <c r="M160" s="7">
        <v>0</v>
      </c>
      <c r="N160" s="7">
        <v>0</v>
      </c>
      <c r="O160" s="7">
        <v>0</v>
      </c>
      <c r="P160" s="7">
        <v>0</v>
      </c>
      <c r="Q160" s="7">
        <v>0</v>
      </c>
      <c r="R160" s="7">
        <v>0</v>
      </c>
      <c r="S160" s="7">
        <v>0</v>
      </c>
      <c r="T160" s="7">
        <v>0</v>
      </c>
      <c r="U160" s="7">
        <v>0</v>
      </c>
      <c r="V160" s="7">
        <v>0</v>
      </c>
      <c r="W160" s="7">
        <v>0</v>
      </c>
      <c r="X160" s="7">
        <v>0</v>
      </c>
      <c r="Y160" s="7">
        <v>0</v>
      </c>
      <c r="Z160" s="7">
        <v>0</v>
      </c>
      <c r="AA160" s="7">
        <v>0</v>
      </c>
      <c r="AB160" s="7">
        <v>0</v>
      </c>
      <c r="AC160" s="7">
        <v>0</v>
      </c>
      <c r="AD160" s="7">
        <v>0</v>
      </c>
      <c r="AE160" s="7">
        <v>0</v>
      </c>
      <c r="AF160" s="10">
        <v>0</v>
      </c>
      <c r="AG160" s="10">
        <v>0</v>
      </c>
      <c r="AH160" s="7">
        <v>0</v>
      </c>
      <c r="AI160" s="7">
        <v>0</v>
      </c>
      <c r="AJ160" s="7">
        <v>0</v>
      </c>
      <c r="AK160" s="7">
        <v>0</v>
      </c>
      <c r="AL160" s="7">
        <v>0</v>
      </c>
      <c r="AM160" s="7"/>
      <c r="AN160" s="3"/>
      <c r="AO160" s="3"/>
      <c r="AP160" s="3"/>
      <c r="AQ160" s="3"/>
      <c r="AR160" s="3"/>
      <c r="AS160" s="3"/>
      <c r="AT160" s="3"/>
      <c r="AU160" s="3"/>
    </row>
    <row r="161" spans="1:47" x14ac:dyDescent="0.2">
      <c r="A161" s="22" t="s">
        <v>8</v>
      </c>
      <c r="B161" s="4" t="s">
        <v>85</v>
      </c>
      <c r="C161" s="7">
        <v>0</v>
      </c>
      <c r="D161" s="7">
        <v>49.9</v>
      </c>
      <c r="E161" s="7">
        <v>0</v>
      </c>
      <c r="F161" s="7">
        <v>49.7</v>
      </c>
      <c r="G161" s="7">
        <v>48</v>
      </c>
      <c r="H161" s="7">
        <v>47.8</v>
      </c>
      <c r="I161" s="7">
        <v>47.1</v>
      </c>
      <c r="J161" s="7">
        <v>42.9</v>
      </c>
      <c r="K161" s="7">
        <v>42.8</v>
      </c>
      <c r="L161" s="7">
        <v>0</v>
      </c>
      <c r="M161" s="7">
        <v>48.6</v>
      </c>
      <c r="N161" s="7">
        <v>59.3</v>
      </c>
      <c r="O161" s="7">
        <v>62.7</v>
      </c>
      <c r="P161" s="7">
        <v>53.6</v>
      </c>
      <c r="Q161" s="7">
        <v>61.4</v>
      </c>
      <c r="R161" s="7">
        <v>48.5</v>
      </c>
      <c r="S161" s="7">
        <v>53</v>
      </c>
      <c r="T161" s="7">
        <v>62</v>
      </c>
      <c r="U161" s="7">
        <v>47.2</v>
      </c>
      <c r="V161" s="7">
        <v>58.7</v>
      </c>
      <c r="W161" s="7">
        <v>0</v>
      </c>
      <c r="X161" s="7">
        <v>42</v>
      </c>
      <c r="Y161" s="7">
        <v>0</v>
      </c>
      <c r="Z161" s="7">
        <v>37.799999999999997</v>
      </c>
      <c r="AA161" s="7">
        <v>0</v>
      </c>
      <c r="AB161" s="7">
        <v>62.8</v>
      </c>
      <c r="AC161" s="7">
        <v>69.400000000000006</v>
      </c>
      <c r="AD161" s="7">
        <v>0</v>
      </c>
      <c r="AE161" s="7">
        <v>57.9</v>
      </c>
      <c r="AF161" s="10">
        <v>0</v>
      </c>
      <c r="AG161" s="10">
        <v>0</v>
      </c>
      <c r="AH161" s="7">
        <v>0</v>
      </c>
      <c r="AI161" s="7">
        <v>0</v>
      </c>
      <c r="AJ161" s="7">
        <v>0</v>
      </c>
      <c r="AK161" s="7">
        <v>0</v>
      </c>
      <c r="AL161" s="7">
        <v>0</v>
      </c>
      <c r="AM161" s="7"/>
      <c r="AN161" s="3"/>
      <c r="AO161" s="3"/>
      <c r="AP161" s="3"/>
      <c r="AQ161" s="3"/>
      <c r="AR161" s="3"/>
      <c r="AS161" s="3"/>
      <c r="AT161" s="3"/>
      <c r="AU161" s="3"/>
    </row>
    <row r="162" spans="1:47" x14ac:dyDescent="0.2">
      <c r="A162" s="22" t="s">
        <v>10</v>
      </c>
      <c r="B162" s="4" t="s">
        <v>131</v>
      </c>
      <c r="C162" s="7">
        <v>0</v>
      </c>
      <c r="D162" s="7">
        <v>0</v>
      </c>
      <c r="E162" s="7">
        <v>0</v>
      </c>
      <c r="F162" s="7">
        <v>0</v>
      </c>
      <c r="G162" s="7">
        <v>0</v>
      </c>
      <c r="H162" s="7">
        <v>0</v>
      </c>
      <c r="I162" s="7">
        <v>0</v>
      </c>
      <c r="J162" s="7">
        <v>0</v>
      </c>
      <c r="K162" s="7">
        <v>0</v>
      </c>
      <c r="L162" s="7">
        <v>0</v>
      </c>
      <c r="M162" s="7">
        <v>0</v>
      </c>
      <c r="N162" s="7">
        <v>0</v>
      </c>
      <c r="O162" s="7">
        <v>0</v>
      </c>
      <c r="P162" s="7">
        <v>0</v>
      </c>
      <c r="Q162" s="7">
        <v>0</v>
      </c>
      <c r="R162" s="7">
        <v>0</v>
      </c>
      <c r="S162" s="7">
        <v>0</v>
      </c>
      <c r="T162" s="7">
        <v>0</v>
      </c>
      <c r="U162" s="7">
        <v>0</v>
      </c>
      <c r="V162" s="7">
        <v>0</v>
      </c>
      <c r="W162" s="7">
        <v>0</v>
      </c>
      <c r="X162" s="7">
        <v>0</v>
      </c>
      <c r="Y162" s="7">
        <v>0</v>
      </c>
      <c r="Z162" s="7">
        <v>0</v>
      </c>
      <c r="AA162" s="7">
        <v>0</v>
      </c>
      <c r="AB162" s="7">
        <v>0</v>
      </c>
      <c r="AC162" s="7">
        <v>0</v>
      </c>
      <c r="AD162" s="7">
        <v>0</v>
      </c>
      <c r="AE162" s="7">
        <v>0</v>
      </c>
      <c r="AF162" s="10">
        <v>0</v>
      </c>
      <c r="AG162" s="10">
        <v>0</v>
      </c>
      <c r="AH162" s="7">
        <v>0</v>
      </c>
      <c r="AI162" s="7">
        <v>0</v>
      </c>
      <c r="AJ162" s="7">
        <v>0</v>
      </c>
      <c r="AK162" s="7">
        <v>0</v>
      </c>
      <c r="AL162" s="7">
        <v>0</v>
      </c>
      <c r="AM162" s="7"/>
      <c r="AN162" s="3"/>
      <c r="AO162" s="3"/>
      <c r="AP162" s="3"/>
      <c r="AQ162" s="3"/>
      <c r="AR162" s="3"/>
      <c r="AS162" s="3"/>
      <c r="AT162" s="3"/>
      <c r="AU162" s="3"/>
    </row>
    <row r="163" spans="1:47" x14ac:dyDescent="0.2">
      <c r="A163" s="22" t="s">
        <v>11</v>
      </c>
      <c r="B163" s="4" t="s">
        <v>86</v>
      </c>
      <c r="C163" s="7">
        <v>0</v>
      </c>
      <c r="D163" s="7">
        <v>0</v>
      </c>
      <c r="E163" s="7">
        <v>0</v>
      </c>
      <c r="F163" s="7">
        <v>0</v>
      </c>
      <c r="G163" s="7">
        <v>0</v>
      </c>
      <c r="H163" s="7">
        <v>0</v>
      </c>
      <c r="I163" s="7">
        <v>0</v>
      </c>
      <c r="J163" s="7">
        <v>0</v>
      </c>
      <c r="K163" s="7">
        <v>0</v>
      </c>
      <c r="L163" s="7">
        <v>0</v>
      </c>
      <c r="M163" s="7">
        <v>0</v>
      </c>
      <c r="N163" s="7">
        <v>0</v>
      </c>
      <c r="O163" s="7">
        <v>0</v>
      </c>
      <c r="P163" s="7">
        <v>0</v>
      </c>
      <c r="Q163" s="7">
        <v>0</v>
      </c>
      <c r="R163" s="7">
        <v>0</v>
      </c>
      <c r="S163" s="7">
        <v>0</v>
      </c>
      <c r="T163" s="7">
        <v>0</v>
      </c>
      <c r="U163" s="7">
        <v>0</v>
      </c>
      <c r="V163" s="7">
        <v>0</v>
      </c>
      <c r="W163" s="7">
        <v>0</v>
      </c>
      <c r="X163" s="7">
        <v>0</v>
      </c>
      <c r="Y163" s="7">
        <v>0</v>
      </c>
      <c r="Z163" s="7">
        <v>0</v>
      </c>
      <c r="AA163" s="7">
        <v>0</v>
      </c>
      <c r="AB163" s="7">
        <v>0</v>
      </c>
      <c r="AC163" s="7">
        <v>0</v>
      </c>
      <c r="AD163" s="7">
        <v>0</v>
      </c>
      <c r="AE163" s="7">
        <v>0</v>
      </c>
      <c r="AF163" s="10">
        <v>0</v>
      </c>
      <c r="AG163" s="10">
        <v>0</v>
      </c>
      <c r="AH163" s="7">
        <v>0</v>
      </c>
      <c r="AI163" s="7">
        <v>0</v>
      </c>
      <c r="AJ163" s="7">
        <v>0</v>
      </c>
      <c r="AK163" s="7">
        <v>0</v>
      </c>
      <c r="AL163" s="7">
        <v>0</v>
      </c>
      <c r="AM163" s="7"/>
      <c r="AN163" s="3"/>
      <c r="AO163" s="3"/>
      <c r="AP163" s="3"/>
      <c r="AQ163" s="3"/>
      <c r="AR163" s="3"/>
      <c r="AS163" s="3"/>
      <c r="AT163" s="3"/>
      <c r="AU163" s="3"/>
    </row>
    <row r="164" spans="1:47" x14ac:dyDescent="0.2">
      <c r="A164" s="22" t="s">
        <v>12</v>
      </c>
      <c r="B164" s="4" t="s">
        <v>87</v>
      </c>
      <c r="C164" s="7">
        <v>0</v>
      </c>
      <c r="D164" s="7">
        <v>42.3</v>
      </c>
      <c r="E164" s="7">
        <v>0</v>
      </c>
      <c r="F164" s="7">
        <v>41.3</v>
      </c>
      <c r="G164" s="7">
        <v>44.7</v>
      </c>
      <c r="H164" s="7">
        <v>44.4</v>
      </c>
      <c r="I164" s="7">
        <v>49.4</v>
      </c>
      <c r="J164" s="7">
        <v>35.799999999999997</v>
      </c>
      <c r="K164" s="7">
        <v>50</v>
      </c>
      <c r="L164" s="7">
        <v>0</v>
      </c>
      <c r="M164" s="7">
        <v>44.3</v>
      </c>
      <c r="N164" s="7">
        <v>48.2</v>
      </c>
      <c r="O164" s="7">
        <v>53.3</v>
      </c>
      <c r="P164" s="7">
        <v>55.4</v>
      </c>
      <c r="Q164" s="7">
        <v>0</v>
      </c>
      <c r="R164" s="7">
        <v>62.9</v>
      </c>
      <c r="S164" s="7">
        <v>47.6</v>
      </c>
      <c r="T164" s="7">
        <v>0</v>
      </c>
      <c r="U164" s="7">
        <v>53.8</v>
      </c>
      <c r="V164" s="7">
        <v>56.6</v>
      </c>
      <c r="W164" s="7">
        <v>0</v>
      </c>
      <c r="X164" s="7">
        <v>0</v>
      </c>
      <c r="Y164" s="7">
        <v>44.2</v>
      </c>
      <c r="Z164" s="7">
        <v>0</v>
      </c>
      <c r="AA164" s="7">
        <v>0</v>
      </c>
      <c r="AB164" s="7">
        <v>46.4</v>
      </c>
      <c r="AC164" s="7">
        <v>69.3</v>
      </c>
      <c r="AD164" s="7">
        <v>38.6</v>
      </c>
      <c r="AE164" s="7">
        <v>0</v>
      </c>
      <c r="AF164" s="10">
        <v>0</v>
      </c>
      <c r="AG164" s="10">
        <v>0</v>
      </c>
      <c r="AH164" s="7">
        <v>0</v>
      </c>
      <c r="AI164" s="7">
        <v>0</v>
      </c>
      <c r="AJ164" s="7">
        <v>0</v>
      </c>
      <c r="AK164" s="7">
        <v>0</v>
      </c>
      <c r="AL164" s="7">
        <v>0</v>
      </c>
      <c r="AM164" s="7"/>
      <c r="AN164" s="3"/>
      <c r="AO164" s="3"/>
      <c r="AP164" s="3"/>
      <c r="AQ164" s="3"/>
      <c r="AR164" s="3"/>
      <c r="AS164" s="3"/>
      <c r="AT164" s="3"/>
      <c r="AU164" s="3"/>
    </row>
    <row r="165" spans="1:47" x14ac:dyDescent="0.2">
      <c r="A165" s="22" t="s">
        <v>13</v>
      </c>
      <c r="B165" s="4" t="s">
        <v>17</v>
      </c>
      <c r="C165" s="7">
        <v>0</v>
      </c>
      <c r="D165" s="7">
        <v>44</v>
      </c>
      <c r="E165" s="7">
        <v>0</v>
      </c>
      <c r="F165" s="7">
        <v>48</v>
      </c>
      <c r="G165" s="7">
        <v>50</v>
      </c>
      <c r="H165" s="7">
        <v>52</v>
      </c>
      <c r="I165" s="7">
        <v>50</v>
      </c>
      <c r="J165" s="7">
        <v>72</v>
      </c>
      <c r="K165" s="7">
        <v>70</v>
      </c>
      <c r="L165" s="7">
        <v>0</v>
      </c>
      <c r="M165" s="7">
        <v>46</v>
      </c>
      <c r="N165" s="7">
        <v>55</v>
      </c>
      <c r="O165" s="7">
        <v>57</v>
      </c>
      <c r="P165" s="7">
        <v>57</v>
      </c>
      <c r="Q165" s="7">
        <v>60</v>
      </c>
      <c r="R165" s="7">
        <v>58</v>
      </c>
      <c r="S165" s="7">
        <v>45</v>
      </c>
      <c r="T165" s="7">
        <v>54</v>
      </c>
      <c r="U165" s="7">
        <v>52</v>
      </c>
      <c r="V165" s="7">
        <v>60</v>
      </c>
      <c r="W165" s="7">
        <v>0</v>
      </c>
      <c r="X165" s="7">
        <v>40</v>
      </c>
      <c r="Y165" s="7">
        <v>0</v>
      </c>
      <c r="Z165" s="7">
        <v>0</v>
      </c>
      <c r="AA165" s="7">
        <v>0</v>
      </c>
      <c r="AB165" s="7">
        <v>60</v>
      </c>
      <c r="AC165" s="7">
        <v>57</v>
      </c>
      <c r="AD165" s="7">
        <v>98</v>
      </c>
      <c r="AE165" s="7">
        <v>62</v>
      </c>
      <c r="AF165" s="10">
        <v>0</v>
      </c>
      <c r="AG165" s="10">
        <v>0</v>
      </c>
      <c r="AH165" s="7">
        <v>0</v>
      </c>
      <c r="AI165" s="7">
        <v>0</v>
      </c>
      <c r="AJ165" s="7">
        <v>0</v>
      </c>
      <c r="AK165" s="7">
        <v>0</v>
      </c>
      <c r="AL165" s="7">
        <v>0</v>
      </c>
      <c r="AM165" s="7"/>
      <c r="AN165" s="3"/>
      <c r="AO165" s="3"/>
      <c r="AP165" s="3"/>
      <c r="AQ165" s="3"/>
      <c r="AR165" s="3"/>
      <c r="AS165" s="3"/>
      <c r="AT165" s="3"/>
      <c r="AU165" s="3"/>
    </row>
    <row r="166" spans="1:47" x14ac:dyDescent="0.2">
      <c r="A166" s="22" t="s">
        <v>14</v>
      </c>
      <c r="B166" s="4" t="s">
        <v>88</v>
      </c>
      <c r="C166" s="7">
        <v>0</v>
      </c>
      <c r="D166" s="7">
        <v>54</v>
      </c>
      <c r="E166" s="7">
        <v>0</v>
      </c>
      <c r="F166" s="7">
        <v>0</v>
      </c>
      <c r="G166" s="7">
        <v>60</v>
      </c>
      <c r="H166" s="7">
        <v>0</v>
      </c>
      <c r="I166" s="7">
        <v>33</v>
      </c>
      <c r="J166" s="7">
        <v>0</v>
      </c>
      <c r="K166" s="7">
        <v>0</v>
      </c>
      <c r="L166" s="7">
        <v>0</v>
      </c>
      <c r="M166" s="7">
        <v>33</v>
      </c>
      <c r="N166" s="7">
        <v>50</v>
      </c>
      <c r="O166" s="7">
        <v>36</v>
      </c>
      <c r="P166" s="7">
        <v>58</v>
      </c>
      <c r="Q166" s="7">
        <v>59</v>
      </c>
      <c r="R166" s="7">
        <v>58</v>
      </c>
      <c r="S166" s="7">
        <v>42</v>
      </c>
      <c r="T166" s="7">
        <v>0</v>
      </c>
      <c r="U166" s="7">
        <v>41</v>
      </c>
      <c r="V166" s="7">
        <v>50</v>
      </c>
      <c r="W166" s="7">
        <v>0</v>
      </c>
      <c r="X166" s="7">
        <v>39</v>
      </c>
      <c r="Y166" s="7">
        <v>0</v>
      </c>
      <c r="Z166" s="7">
        <v>0</v>
      </c>
      <c r="AA166" s="7">
        <v>0</v>
      </c>
      <c r="AB166" s="7">
        <v>0</v>
      </c>
      <c r="AC166" s="7">
        <v>0</v>
      </c>
      <c r="AD166" s="7">
        <v>0</v>
      </c>
      <c r="AE166" s="7">
        <v>0</v>
      </c>
      <c r="AF166" s="10">
        <v>0</v>
      </c>
      <c r="AG166" s="10">
        <v>0</v>
      </c>
      <c r="AH166" s="7">
        <v>0</v>
      </c>
      <c r="AI166" s="7">
        <v>0</v>
      </c>
      <c r="AJ166" s="7">
        <v>0</v>
      </c>
      <c r="AK166" s="7">
        <v>0</v>
      </c>
      <c r="AL166" s="7">
        <v>0</v>
      </c>
      <c r="AM166" s="7"/>
      <c r="AN166" s="3"/>
      <c r="AO166" s="3"/>
      <c r="AP166" s="3"/>
      <c r="AQ166" s="3"/>
      <c r="AR166" s="3"/>
      <c r="AS166" s="3"/>
      <c r="AT166" s="3"/>
      <c r="AU166" s="3"/>
    </row>
    <row r="167" spans="1:47" x14ac:dyDescent="0.2">
      <c r="A167" s="22" t="s">
        <v>15</v>
      </c>
      <c r="B167" s="4" t="s">
        <v>132</v>
      </c>
      <c r="C167" s="7">
        <v>0</v>
      </c>
      <c r="D167" s="7">
        <v>43</v>
      </c>
      <c r="E167" s="7">
        <v>0</v>
      </c>
      <c r="F167" s="7">
        <v>41</v>
      </c>
      <c r="G167" s="7">
        <v>46</v>
      </c>
      <c r="H167" s="7">
        <v>46</v>
      </c>
      <c r="I167" s="7">
        <v>52</v>
      </c>
      <c r="J167" s="7">
        <v>46</v>
      </c>
      <c r="K167" s="7">
        <v>45</v>
      </c>
      <c r="L167" s="7">
        <v>0</v>
      </c>
      <c r="M167" s="7">
        <v>65</v>
      </c>
      <c r="N167" s="7">
        <v>54</v>
      </c>
      <c r="O167" s="7">
        <v>74</v>
      </c>
      <c r="P167" s="7">
        <v>55</v>
      </c>
      <c r="Q167" s="7">
        <v>58</v>
      </c>
      <c r="R167" s="7">
        <v>55</v>
      </c>
      <c r="S167" s="7">
        <v>45</v>
      </c>
      <c r="T167" s="7">
        <v>52</v>
      </c>
      <c r="U167" s="7">
        <v>48</v>
      </c>
      <c r="V167" s="7">
        <v>57</v>
      </c>
      <c r="W167" s="7">
        <v>0</v>
      </c>
      <c r="X167" s="7">
        <v>42</v>
      </c>
      <c r="Y167" s="7">
        <v>0</v>
      </c>
      <c r="Z167" s="7">
        <v>0</v>
      </c>
      <c r="AA167" s="7">
        <v>0</v>
      </c>
      <c r="AB167" s="7">
        <v>0</v>
      </c>
      <c r="AC167" s="7">
        <v>76</v>
      </c>
      <c r="AD167" s="7">
        <v>0</v>
      </c>
      <c r="AE167" s="7">
        <v>45</v>
      </c>
      <c r="AF167" s="10">
        <v>0</v>
      </c>
      <c r="AG167" s="10">
        <v>0</v>
      </c>
      <c r="AH167" s="7">
        <v>0</v>
      </c>
      <c r="AI167" s="7">
        <v>0</v>
      </c>
      <c r="AJ167" s="7">
        <v>0</v>
      </c>
      <c r="AK167" s="7">
        <v>0</v>
      </c>
      <c r="AL167" s="7">
        <v>0</v>
      </c>
      <c r="AM167" s="7"/>
      <c r="AN167" s="3"/>
      <c r="AO167" s="3"/>
      <c r="AP167" s="3"/>
      <c r="AQ167" s="3"/>
      <c r="AR167" s="3"/>
      <c r="AS167" s="3"/>
      <c r="AT167" s="3"/>
      <c r="AU167" s="3"/>
    </row>
    <row r="168" spans="1:47" x14ac:dyDescent="0.2">
      <c r="A168" s="22" t="s">
        <v>16</v>
      </c>
      <c r="B168" s="4" t="s">
        <v>22</v>
      </c>
      <c r="C168" s="7">
        <v>0</v>
      </c>
      <c r="D168" s="7">
        <v>44</v>
      </c>
      <c r="E168" s="7">
        <v>0</v>
      </c>
      <c r="F168" s="7">
        <v>45</v>
      </c>
      <c r="G168" s="7">
        <v>47</v>
      </c>
      <c r="H168" s="7">
        <v>46</v>
      </c>
      <c r="I168" s="7">
        <v>49</v>
      </c>
      <c r="J168" s="7">
        <v>46</v>
      </c>
      <c r="K168" s="7">
        <v>39</v>
      </c>
      <c r="L168" s="7">
        <v>0</v>
      </c>
      <c r="M168" s="7">
        <v>47</v>
      </c>
      <c r="N168" s="7">
        <v>56</v>
      </c>
      <c r="O168" s="7">
        <v>65</v>
      </c>
      <c r="P168" s="7">
        <v>56</v>
      </c>
      <c r="Q168" s="7">
        <v>56</v>
      </c>
      <c r="R168" s="7">
        <v>56</v>
      </c>
      <c r="S168" s="7">
        <v>53</v>
      </c>
      <c r="T168" s="7">
        <v>47</v>
      </c>
      <c r="U168" s="7">
        <v>51</v>
      </c>
      <c r="V168" s="7">
        <v>51</v>
      </c>
      <c r="W168" s="7">
        <v>0</v>
      </c>
      <c r="X168" s="7">
        <v>32</v>
      </c>
      <c r="Y168" s="7">
        <v>47</v>
      </c>
      <c r="Z168" s="7">
        <v>46</v>
      </c>
      <c r="AA168" s="7">
        <v>0</v>
      </c>
      <c r="AB168" s="7">
        <v>60</v>
      </c>
      <c r="AC168" s="7">
        <v>65</v>
      </c>
      <c r="AD168" s="7">
        <v>97</v>
      </c>
      <c r="AE168" s="7">
        <v>0</v>
      </c>
      <c r="AF168" s="10">
        <v>0</v>
      </c>
      <c r="AG168" s="10">
        <v>0</v>
      </c>
      <c r="AH168" s="7">
        <v>0</v>
      </c>
      <c r="AI168" s="7">
        <v>0</v>
      </c>
      <c r="AJ168" s="7">
        <v>0</v>
      </c>
      <c r="AK168" s="7">
        <v>0</v>
      </c>
      <c r="AL168" s="7">
        <v>0</v>
      </c>
      <c r="AM168" s="7"/>
      <c r="AN168" s="3"/>
      <c r="AO168" s="3"/>
      <c r="AP168" s="3"/>
      <c r="AQ168" s="3"/>
      <c r="AR168" s="3"/>
      <c r="AS168" s="3"/>
      <c r="AT168" s="3"/>
      <c r="AU168" s="3"/>
    </row>
    <row r="169" spans="1:47" x14ac:dyDescent="0.2">
      <c r="A169" s="22" t="s">
        <v>60</v>
      </c>
      <c r="B169" s="4" t="s">
        <v>89</v>
      </c>
      <c r="C169" s="7">
        <v>0</v>
      </c>
      <c r="D169" s="7">
        <v>45.1</v>
      </c>
      <c r="E169" s="7">
        <v>0</v>
      </c>
      <c r="F169" s="7">
        <v>43.3</v>
      </c>
      <c r="G169" s="7">
        <v>0</v>
      </c>
      <c r="H169" s="7">
        <v>0</v>
      </c>
      <c r="I169" s="7">
        <v>0</v>
      </c>
      <c r="J169" s="7">
        <v>0</v>
      </c>
      <c r="K169" s="7">
        <v>35.5</v>
      </c>
      <c r="L169" s="7">
        <v>0</v>
      </c>
      <c r="M169" s="7">
        <v>0</v>
      </c>
      <c r="N169" s="7">
        <v>0</v>
      </c>
      <c r="O169" s="7">
        <v>0</v>
      </c>
      <c r="P169" s="7">
        <v>0</v>
      </c>
      <c r="Q169" s="7">
        <v>0</v>
      </c>
      <c r="R169" s="7">
        <v>0</v>
      </c>
      <c r="S169" s="7">
        <v>0</v>
      </c>
      <c r="T169" s="7">
        <v>0</v>
      </c>
      <c r="U169" s="7">
        <v>0</v>
      </c>
      <c r="V169" s="7">
        <v>0</v>
      </c>
      <c r="W169" s="7">
        <v>0</v>
      </c>
      <c r="X169" s="7">
        <v>0</v>
      </c>
      <c r="Y169" s="7">
        <v>0</v>
      </c>
      <c r="Z169" s="7">
        <v>0</v>
      </c>
      <c r="AA169" s="7">
        <v>0</v>
      </c>
      <c r="AB169" s="7">
        <v>0</v>
      </c>
      <c r="AC169" s="7">
        <v>0</v>
      </c>
      <c r="AD169" s="7">
        <v>0</v>
      </c>
      <c r="AE169" s="7">
        <v>0</v>
      </c>
      <c r="AF169" s="10">
        <v>0</v>
      </c>
      <c r="AG169" s="10">
        <v>0</v>
      </c>
      <c r="AH169" s="7">
        <v>0</v>
      </c>
      <c r="AI169" s="7">
        <v>0</v>
      </c>
      <c r="AJ169" s="7">
        <v>0</v>
      </c>
      <c r="AK169" s="7">
        <v>0</v>
      </c>
      <c r="AL169" s="7">
        <v>0</v>
      </c>
      <c r="AM169" s="7"/>
      <c r="AN169" s="3"/>
      <c r="AO169" s="3"/>
      <c r="AP169" s="3"/>
      <c r="AQ169" s="3"/>
      <c r="AR169" s="3"/>
      <c r="AS169" s="3"/>
      <c r="AT169" s="3"/>
      <c r="AU169" s="3"/>
    </row>
    <row r="170" spans="1:47" x14ac:dyDescent="0.2">
      <c r="A170" s="22" t="s">
        <v>18</v>
      </c>
      <c r="B170" s="4" t="s">
        <v>92</v>
      </c>
      <c r="C170" s="7">
        <v>0</v>
      </c>
      <c r="D170" s="7">
        <v>47</v>
      </c>
      <c r="E170" s="7">
        <v>0</v>
      </c>
      <c r="F170" s="7">
        <v>45</v>
      </c>
      <c r="G170" s="7">
        <v>43</v>
      </c>
      <c r="H170" s="7">
        <v>45</v>
      </c>
      <c r="I170" s="7">
        <v>45</v>
      </c>
      <c r="J170" s="7">
        <v>47</v>
      </c>
      <c r="K170" s="7">
        <v>39</v>
      </c>
      <c r="L170" s="7">
        <v>0</v>
      </c>
      <c r="M170" s="7">
        <v>46</v>
      </c>
      <c r="N170" s="7">
        <v>49</v>
      </c>
      <c r="O170" s="7">
        <v>51</v>
      </c>
      <c r="P170" s="7">
        <v>55</v>
      </c>
      <c r="Q170" s="7">
        <v>54</v>
      </c>
      <c r="R170" s="7">
        <v>51</v>
      </c>
      <c r="S170" s="7">
        <v>40</v>
      </c>
      <c r="T170" s="7">
        <v>48</v>
      </c>
      <c r="U170" s="7">
        <v>48</v>
      </c>
      <c r="V170" s="7">
        <v>49</v>
      </c>
      <c r="W170" s="7">
        <v>0</v>
      </c>
      <c r="X170" s="7">
        <v>33</v>
      </c>
      <c r="Y170" s="7">
        <v>0</v>
      </c>
      <c r="Z170" s="7">
        <v>0</v>
      </c>
      <c r="AA170" s="7">
        <v>0</v>
      </c>
      <c r="AB170" s="7">
        <v>57</v>
      </c>
      <c r="AC170" s="7">
        <v>60</v>
      </c>
      <c r="AD170" s="7">
        <v>68</v>
      </c>
      <c r="AE170" s="7">
        <v>0</v>
      </c>
      <c r="AF170" s="10">
        <v>0</v>
      </c>
      <c r="AG170" s="10">
        <v>0</v>
      </c>
      <c r="AH170" s="7">
        <v>0</v>
      </c>
      <c r="AI170" s="7">
        <v>0</v>
      </c>
      <c r="AJ170" s="7">
        <v>0</v>
      </c>
      <c r="AK170" s="7">
        <v>0</v>
      </c>
      <c r="AL170" s="7">
        <v>0</v>
      </c>
      <c r="AM170" s="7"/>
      <c r="AN170" s="3"/>
      <c r="AO170" s="3"/>
      <c r="AP170" s="3"/>
      <c r="AQ170" s="3"/>
      <c r="AR170" s="3"/>
      <c r="AS170" s="3"/>
      <c r="AT170" s="3"/>
      <c r="AU170" s="3"/>
    </row>
    <row r="171" spans="1:47" x14ac:dyDescent="0.2">
      <c r="A171" s="22" t="s">
        <v>19</v>
      </c>
      <c r="B171" s="4" t="s">
        <v>90</v>
      </c>
      <c r="C171" s="7">
        <v>0</v>
      </c>
      <c r="D171" s="7">
        <v>0</v>
      </c>
      <c r="E171" s="7">
        <v>0</v>
      </c>
      <c r="F171" s="7">
        <v>0</v>
      </c>
      <c r="G171" s="7">
        <v>0</v>
      </c>
      <c r="H171" s="7">
        <v>0</v>
      </c>
      <c r="I171" s="7">
        <v>0</v>
      </c>
      <c r="J171" s="7">
        <v>0</v>
      </c>
      <c r="K171" s="7">
        <v>0</v>
      </c>
      <c r="L171" s="7">
        <v>0</v>
      </c>
      <c r="M171" s="7">
        <v>0</v>
      </c>
      <c r="N171" s="7">
        <v>0</v>
      </c>
      <c r="O171" s="7">
        <v>0</v>
      </c>
      <c r="P171" s="7">
        <v>0</v>
      </c>
      <c r="Q171" s="7">
        <v>0</v>
      </c>
      <c r="R171" s="7">
        <v>0</v>
      </c>
      <c r="S171" s="7">
        <v>0</v>
      </c>
      <c r="T171" s="7">
        <v>0</v>
      </c>
      <c r="U171" s="7">
        <v>0</v>
      </c>
      <c r="V171" s="7">
        <v>0</v>
      </c>
      <c r="W171" s="7">
        <v>0</v>
      </c>
      <c r="X171" s="7">
        <v>0</v>
      </c>
      <c r="Y171" s="7">
        <v>0</v>
      </c>
      <c r="Z171" s="7">
        <v>0</v>
      </c>
      <c r="AA171" s="7">
        <v>0</v>
      </c>
      <c r="AB171" s="7">
        <v>0</v>
      </c>
      <c r="AC171" s="7">
        <v>0</v>
      </c>
      <c r="AD171" s="7">
        <v>0</v>
      </c>
      <c r="AE171" s="7">
        <v>0</v>
      </c>
      <c r="AF171" s="10">
        <v>0</v>
      </c>
      <c r="AG171" s="10">
        <v>0</v>
      </c>
      <c r="AH171" s="7">
        <v>0</v>
      </c>
      <c r="AI171" s="7">
        <v>0</v>
      </c>
      <c r="AJ171" s="7">
        <v>0</v>
      </c>
      <c r="AK171" s="7">
        <v>0</v>
      </c>
      <c r="AL171" s="7">
        <v>0</v>
      </c>
      <c r="AM171" s="7"/>
      <c r="AN171" s="3"/>
      <c r="AO171" s="3"/>
      <c r="AP171" s="3"/>
      <c r="AQ171" s="3"/>
      <c r="AR171" s="3"/>
      <c r="AS171" s="3"/>
      <c r="AT171" s="3"/>
      <c r="AU171" s="3"/>
    </row>
    <row r="172" spans="1:47" x14ac:dyDescent="0.2">
      <c r="A172" s="22" t="s">
        <v>20</v>
      </c>
      <c r="B172" s="4" t="s">
        <v>91</v>
      </c>
      <c r="C172" s="7">
        <v>0</v>
      </c>
      <c r="D172" s="7">
        <v>0</v>
      </c>
      <c r="E172" s="7">
        <v>0</v>
      </c>
      <c r="F172" s="7">
        <v>0</v>
      </c>
      <c r="G172" s="7">
        <v>0</v>
      </c>
      <c r="H172" s="7">
        <v>0</v>
      </c>
      <c r="I172" s="7">
        <v>0</v>
      </c>
      <c r="J172" s="7">
        <v>0</v>
      </c>
      <c r="K172" s="7">
        <v>0</v>
      </c>
      <c r="L172" s="7">
        <v>0</v>
      </c>
      <c r="M172" s="7">
        <v>0</v>
      </c>
      <c r="N172" s="7">
        <v>0</v>
      </c>
      <c r="O172" s="7">
        <v>0</v>
      </c>
      <c r="P172" s="7">
        <v>0</v>
      </c>
      <c r="Q172" s="7">
        <v>0</v>
      </c>
      <c r="R172" s="7">
        <v>0</v>
      </c>
      <c r="S172" s="7">
        <v>0</v>
      </c>
      <c r="T172" s="7">
        <v>0</v>
      </c>
      <c r="U172" s="7">
        <v>0</v>
      </c>
      <c r="V172" s="7">
        <v>0</v>
      </c>
      <c r="W172" s="7">
        <v>0</v>
      </c>
      <c r="X172" s="7">
        <v>0</v>
      </c>
      <c r="Y172" s="7">
        <v>0</v>
      </c>
      <c r="Z172" s="7">
        <v>0</v>
      </c>
      <c r="AA172" s="7">
        <v>0</v>
      </c>
      <c r="AB172" s="7">
        <v>0</v>
      </c>
      <c r="AC172" s="7">
        <v>0</v>
      </c>
      <c r="AD172" s="7">
        <v>0</v>
      </c>
      <c r="AE172" s="7">
        <v>0</v>
      </c>
      <c r="AF172" s="10">
        <v>0</v>
      </c>
      <c r="AG172" s="10">
        <v>0</v>
      </c>
      <c r="AH172" s="7">
        <v>0</v>
      </c>
      <c r="AI172" s="7">
        <v>0</v>
      </c>
      <c r="AJ172" s="7">
        <v>0</v>
      </c>
      <c r="AK172" s="7">
        <v>0</v>
      </c>
      <c r="AL172" s="7">
        <v>0</v>
      </c>
      <c r="AM172" s="7"/>
      <c r="AN172" s="3"/>
      <c r="AO172" s="3"/>
      <c r="AP172" s="3"/>
      <c r="AQ172" s="3"/>
      <c r="AR172" s="3"/>
      <c r="AS172" s="3"/>
      <c r="AT172" s="3"/>
      <c r="AU172" s="3"/>
    </row>
    <row r="173" spans="1:47" x14ac:dyDescent="0.2">
      <c r="A173" s="22" t="s">
        <v>21</v>
      </c>
      <c r="B173" s="4" t="s">
        <v>24</v>
      </c>
      <c r="C173" s="7">
        <v>0</v>
      </c>
      <c r="D173" s="7">
        <v>49.56</v>
      </c>
      <c r="E173" s="7">
        <v>0</v>
      </c>
      <c r="F173" s="7">
        <v>34.31</v>
      </c>
      <c r="G173" s="7">
        <v>44.11</v>
      </c>
      <c r="H173" s="7">
        <v>48.57</v>
      </c>
      <c r="I173" s="7">
        <v>52.17</v>
      </c>
      <c r="J173" s="7">
        <v>59.97</v>
      </c>
      <c r="K173" s="7">
        <v>47.37</v>
      </c>
      <c r="L173" s="7">
        <v>0</v>
      </c>
      <c r="M173" s="7">
        <v>40.770000000000003</v>
      </c>
      <c r="N173" s="7">
        <v>51.04</v>
      </c>
      <c r="O173" s="7">
        <v>58.53</v>
      </c>
      <c r="P173" s="7">
        <v>63.09</v>
      </c>
      <c r="Q173" s="7">
        <v>0</v>
      </c>
      <c r="R173" s="7">
        <v>60.07</v>
      </c>
      <c r="S173" s="7">
        <v>0</v>
      </c>
      <c r="T173" s="7">
        <v>0</v>
      </c>
      <c r="U173" s="7">
        <v>48.18</v>
      </c>
      <c r="V173" s="7">
        <v>46.99</v>
      </c>
      <c r="W173" s="7">
        <v>0</v>
      </c>
      <c r="X173" s="7">
        <v>36.03</v>
      </c>
      <c r="Y173" s="7">
        <v>0</v>
      </c>
      <c r="Z173" s="7">
        <v>0</v>
      </c>
      <c r="AA173" s="7">
        <v>0</v>
      </c>
      <c r="AB173" s="7">
        <v>0</v>
      </c>
      <c r="AC173" s="7">
        <v>0</v>
      </c>
      <c r="AD173" s="7">
        <v>0</v>
      </c>
      <c r="AE173" s="7">
        <v>0</v>
      </c>
      <c r="AF173" s="10">
        <v>0</v>
      </c>
      <c r="AG173" s="10">
        <v>0</v>
      </c>
      <c r="AH173" s="7">
        <v>0</v>
      </c>
      <c r="AI173" s="7">
        <v>0</v>
      </c>
      <c r="AJ173" s="7">
        <v>0</v>
      </c>
      <c r="AK173" s="7">
        <v>0</v>
      </c>
      <c r="AL173" s="7">
        <v>0</v>
      </c>
      <c r="AM173" s="7"/>
      <c r="AN173" s="3"/>
      <c r="AO173" s="3"/>
      <c r="AP173" s="3"/>
      <c r="AQ173" s="3"/>
      <c r="AR173" s="3"/>
      <c r="AS173" s="3"/>
      <c r="AT173" s="3"/>
      <c r="AU173" s="3"/>
    </row>
    <row r="174" spans="1:47" x14ac:dyDescent="0.2">
      <c r="A174" s="22" t="s">
        <v>23</v>
      </c>
      <c r="B174" s="4" t="s">
        <v>25</v>
      </c>
      <c r="C174" s="7">
        <v>0</v>
      </c>
      <c r="D174" s="7">
        <v>0</v>
      </c>
      <c r="E174" s="7">
        <v>0</v>
      </c>
      <c r="F174" s="7">
        <v>0</v>
      </c>
      <c r="G174" s="7">
        <v>0</v>
      </c>
      <c r="H174" s="7">
        <v>0</v>
      </c>
      <c r="I174" s="7">
        <v>0</v>
      </c>
      <c r="J174" s="7">
        <v>0</v>
      </c>
      <c r="K174" s="7">
        <v>0</v>
      </c>
      <c r="L174" s="7">
        <v>0</v>
      </c>
      <c r="M174" s="7">
        <v>0</v>
      </c>
      <c r="N174" s="7">
        <v>0</v>
      </c>
      <c r="O174" s="7">
        <v>0</v>
      </c>
      <c r="P174" s="7">
        <v>0</v>
      </c>
      <c r="Q174" s="7">
        <v>0</v>
      </c>
      <c r="R174" s="7">
        <v>0</v>
      </c>
      <c r="S174" s="7">
        <v>0</v>
      </c>
      <c r="T174" s="7">
        <v>0</v>
      </c>
      <c r="U174" s="7">
        <v>0</v>
      </c>
      <c r="V174" s="7">
        <v>0</v>
      </c>
      <c r="W174" s="7">
        <v>0</v>
      </c>
      <c r="X174" s="7">
        <v>0</v>
      </c>
      <c r="Y174" s="7">
        <v>0</v>
      </c>
      <c r="Z174" s="7">
        <v>0</v>
      </c>
      <c r="AA174" s="7">
        <v>0</v>
      </c>
      <c r="AB174" s="7">
        <v>0</v>
      </c>
      <c r="AC174" s="7">
        <v>0</v>
      </c>
      <c r="AD174" s="7">
        <v>0</v>
      </c>
      <c r="AE174" s="7">
        <v>0</v>
      </c>
      <c r="AF174" s="10">
        <v>0</v>
      </c>
      <c r="AG174" s="10">
        <v>0</v>
      </c>
      <c r="AH174" s="7">
        <v>0</v>
      </c>
      <c r="AI174" s="7">
        <v>0</v>
      </c>
      <c r="AJ174" s="7">
        <v>0</v>
      </c>
      <c r="AK174" s="7">
        <v>0</v>
      </c>
      <c r="AL174" s="7">
        <v>0</v>
      </c>
      <c r="AM174" s="7"/>
      <c r="AN174" s="3"/>
      <c r="AO174" s="3"/>
      <c r="AP174" s="3"/>
      <c r="AQ174" s="3"/>
      <c r="AR174" s="3"/>
      <c r="AS174" s="3"/>
      <c r="AT174" s="3"/>
      <c r="AU174" s="3"/>
    </row>
    <row r="175" spans="1:47" x14ac:dyDescent="0.2">
      <c r="A175" s="41"/>
      <c r="B175" s="41" t="s">
        <v>61</v>
      </c>
      <c r="C175" s="42">
        <f t="shared" ref="C175:AM175" si="34">SUM(C155:C174)</f>
        <v>0</v>
      </c>
      <c r="D175" s="42">
        <f t="shared" si="34"/>
        <v>638.32999999999993</v>
      </c>
      <c r="E175" s="42">
        <f t="shared" si="34"/>
        <v>0</v>
      </c>
      <c r="F175" s="42">
        <f t="shared" si="34"/>
        <v>553.65000000000009</v>
      </c>
      <c r="G175" s="42">
        <f t="shared" si="34"/>
        <v>509.36</v>
      </c>
      <c r="H175" s="42">
        <f t="shared" si="34"/>
        <v>539.12</v>
      </c>
      <c r="I175" s="42">
        <f t="shared" si="34"/>
        <v>520</v>
      </c>
      <c r="J175" s="42">
        <f t="shared" si="34"/>
        <v>397.26</v>
      </c>
      <c r="K175" s="42">
        <f t="shared" si="34"/>
        <v>534.87</v>
      </c>
      <c r="L175" s="42">
        <f t="shared" si="34"/>
        <v>0</v>
      </c>
      <c r="M175" s="42">
        <f t="shared" si="34"/>
        <v>562.41</v>
      </c>
      <c r="N175" s="42">
        <f t="shared" si="34"/>
        <v>614.8599999999999</v>
      </c>
      <c r="O175" s="42">
        <f t="shared" si="34"/>
        <v>552.15</v>
      </c>
      <c r="P175" s="42">
        <f t="shared" si="34"/>
        <v>598.07000000000005</v>
      </c>
      <c r="Q175" s="42">
        <f t="shared" si="34"/>
        <v>480.6</v>
      </c>
      <c r="R175" s="42">
        <f t="shared" si="34"/>
        <v>627.6</v>
      </c>
      <c r="S175" s="42">
        <f t="shared" si="34"/>
        <v>479.27</v>
      </c>
      <c r="T175" s="42">
        <f t="shared" si="34"/>
        <v>309.39</v>
      </c>
      <c r="U175" s="42">
        <f t="shared" si="34"/>
        <v>584.69999999999993</v>
      </c>
      <c r="V175" s="42">
        <f t="shared" si="34"/>
        <v>664.53</v>
      </c>
      <c r="W175" s="42">
        <f t="shared" si="34"/>
        <v>0</v>
      </c>
      <c r="X175" s="42">
        <f t="shared" si="34"/>
        <v>332.95000000000005</v>
      </c>
      <c r="Y175" s="42">
        <f t="shared" si="34"/>
        <v>123.45</v>
      </c>
      <c r="Z175" s="42">
        <f t="shared" si="34"/>
        <v>118.59</v>
      </c>
      <c r="AA175" s="42">
        <f t="shared" si="34"/>
        <v>0</v>
      </c>
      <c r="AB175" s="42">
        <f t="shared" si="34"/>
        <v>428.49</v>
      </c>
      <c r="AC175" s="42">
        <f t="shared" si="34"/>
        <v>462.83</v>
      </c>
      <c r="AD175" s="42">
        <f t="shared" si="34"/>
        <v>453.7</v>
      </c>
      <c r="AE175" s="42">
        <f t="shared" si="34"/>
        <v>218.5</v>
      </c>
      <c r="AF175" s="42">
        <f t="shared" si="34"/>
        <v>0</v>
      </c>
      <c r="AG175" s="42">
        <f t="shared" si="34"/>
        <v>0</v>
      </c>
      <c r="AH175" s="42">
        <f t="shared" si="34"/>
        <v>0</v>
      </c>
      <c r="AI175" s="42">
        <f t="shared" si="34"/>
        <v>0</v>
      </c>
      <c r="AJ175" s="42">
        <f t="shared" si="34"/>
        <v>0</v>
      </c>
      <c r="AK175" s="42">
        <f t="shared" si="34"/>
        <v>0</v>
      </c>
      <c r="AL175" s="42">
        <f t="shared" si="34"/>
        <v>180</v>
      </c>
      <c r="AM175" s="42">
        <f t="shared" si="34"/>
        <v>0</v>
      </c>
      <c r="AN175" s="3"/>
      <c r="AO175" s="3"/>
      <c r="AP175" s="3"/>
      <c r="AQ175" s="3"/>
      <c r="AR175" s="3"/>
      <c r="AS175" s="3"/>
      <c r="AT175" s="3"/>
      <c r="AU175" s="3"/>
    </row>
    <row r="176" spans="1:47" x14ac:dyDescent="0.2">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row>
    <row r="177" spans="1:56" s="49" customFormat="1" ht="15" x14ac:dyDescent="0.25">
      <c r="A177" s="13" t="s">
        <v>133</v>
      </c>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c r="AZ177" s="11"/>
      <c r="BA177" s="11"/>
      <c r="BB177" s="11"/>
      <c r="BC177" s="11"/>
      <c r="BD177" s="11"/>
    </row>
    <row r="178" spans="1:56" s="49" customFormat="1" x14ac:dyDescent="0.2">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c r="AZ178" s="11"/>
      <c r="BA178" s="11"/>
      <c r="BB178" s="11"/>
      <c r="BC178" s="11"/>
      <c r="BD178" s="11"/>
    </row>
    <row r="179" spans="1:56" x14ac:dyDescent="0.2">
      <c r="A179" s="97" t="s">
        <v>26</v>
      </c>
      <c r="B179" s="85" t="s">
        <v>106</v>
      </c>
      <c r="C179" s="93" t="s">
        <v>107</v>
      </c>
      <c r="D179" s="93"/>
      <c r="E179" s="93"/>
      <c r="F179" s="93" t="s">
        <v>1</v>
      </c>
      <c r="G179" s="93"/>
      <c r="H179" s="93"/>
      <c r="I179" s="93" t="s">
        <v>108</v>
      </c>
      <c r="J179" s="93"/>
      <c r="K179" s="93"/>
      <c r="L179" s="93" t="s">
        <v>97</v>
      </c>
      <c r="M179" s="93"/>
      <c r="N179" s="93"/>
      <c r="O179" s="93" t="s">
        <v>98</v>
      </c>
      <c r="P179" s="93"/>
      <c r="Q179" s="93"/>
      <c r="R179" s="93" t="s">
        <v>39</v>
      </c>
      <c r="S179" s="93"/>
      <c r="T179" s="93"/>
      <c r="U179" s="93" t="s">
        <v>109</v>
      </c>
      <c r="V179" s="93"/>
      <c r="W179" s="93"/>
      <c r="X179" s="93" t="s">
        <v>41</v>
      </c>
      <c r="Y179" s="93"/>
      <c r="Z179" s="93"/>
      <c r="AA179" s="93" t="s">
        <v>102</v>
      </c>
      <c r="AB179" s="93"/>
      <c r="AC179" s="93"/>
      <c r="AD179" s="93" t="s">
        <v>62</v>
      </c>
      <c r="AE179" s="93"/>
      <c r="AF179" s="93"/>
      <c r="AG179" s="93" t="s">
        <v>63</v>
      </c>
      <c r="AH179" s="93"/>
      <c r="AI179" s="93"/>
      <c r="AJ179" s="93" t="s">
        <v>64</v>
      </c>
      <c r="AK179" s="93"/>
      <c r="AL179" s="93"/>
      <c r="AM179" s="93" t="s">
        <v>2</v>
      </c>
      <c r="AN179" s="93"/>
      <c r="AO179" s="93"/>
      <c r="AP179" s="93" t="s">
        <v>110</v>
      </c>
      <c r="AQ179" s="93"/>
      <c r="AR179" s="93"/>
      <c r="AS179" s="93" t="s">
        <v>53</v>
      </c>
      <c r="AT179" s="93"/>
      <c r="AU179" s="93"/>
      <c r="AV179" s="93" t="s">
        <v>67</v>
      </c>
      <c r="AW179" s="93"/>
      <c r="AX179" s="93"/>
      <c r="AY179" s="93" t="s">
        <v>68</v>
      </c>
      <c r="AZ179" s="93"/>
      <c r="BA179" s="93"/>
      <c r="BB179" s="93" t="s">
        <v>74</v>
      </c>
      <c r="BC179" s="93"/>
      <c r="BD179" s="93"/>
    </row>
    <row r="180" spans="1:56" x14ac:dyDescent="0.2">
      <c r="A180" s="97"/>
      <c r="B180" s="85" t="s">
        <v>27</v>
      </c>
      <c r="C180" s="85" t="s">
        <v>75</v>
      </c>
      <c r="D180" s="85" t="s">
        <v>76</v>
      </c>
      <c r="E180" s="85" t="s">
        <v>77</v>
      </c>
      <c r="F180" s="85" t="s">
        <v>75</v>
      </c>
      <c r="G180" s="85" t="s">
        <v>76</v>
      </c>
      <c r="H180" s="85" t="s">
        <v>77</v>
      </c>
      <c r="I180" s="85" t="s">
        <v>75</v>
      </c>
      <c r="J180" s="85" t="s">
        <v>76</v>
      </c>
      <c r="K180" s="85" t="s">
        <v>77</v>
      </c>
      <c r="L180" s="85" t="s">
        <v>75</v>
      </c>
      <c r="M180" s="85" t="s">
        <v>76</v>
      </c>
      <c r="N180" s="85" t="s">
        <v>77</v>
      </c>
      <c r="O180" s="85" t="s">
        <v>75</v>
      </c>
      <c r="P180" s="85" t="s">
        <v>76</v>
      </c>
      <c r="Q180" s="85" t="s">
        <v>77</v>
      </c>
      <c r="R180" s="85" t="s">
        <v>75</v>
      </c>
      <c r="S180" s="85" t="s">
        <v>76</v>
      </c>
      <c r="T180" s="85" t="s">
        <v>77</v>
      </c>
      <c r="U180" s="85" t="s">
        <v>75</v>
      </c>
      <c r="V180" s="85" t="s">
        <v>76</v>
      </c>
      <c r="W180" s="85" t="s">
        <v>77</v>
      </c>
      <c r="X180" s="85" t="s">
        <v>75</v>
      </c>
      <c r="Y180" s="85" t="s">
        <v>76</v>
      </c>
      <c r="Z180" s="85" t="s">
        <v>77</v>
      </c>
      <c r="AA180" s="85" t="s">
        <v>75</v>
      </c>
      <c r="AB180" s="85" t="s">
        <v>76</v>
      </c>
      <c r="AC180" s="85" t="s">
        <v>77</v>
      </c>
      <c r="AD180" s="85" t="s">
        <v>75</v>
      </c>
      <c r="AE180" s="85" t="s">
        <v>76</v>
      </c>
      <c r="AF180" s="85" t="s">
        <v>77</v>
      </c>
      <c r="AG180" s="85" t="s">
        <v>75</v>
      </c>
      <c r="AH180" s="85" t="s">
        <v>76</v>
      </c>
      <c r="AI180" s="85" t="s">
        <v>77</v>
      </c>
      <c r="AJ180" s="85" t="s">
        <v>75</v>
      </c>
      <c r="AK180" s="85" t="s">
        <v>76</v>
      </c>
      <c r="AL180" s="85" t="s">
        <v>77</v>
      </c>
      <c r="AM180" s="85" t="s">
        <v>75</v>
      </c>
      <c r="AN180" s="85" t="s">
        <v>76</v>
      </c>
      <c r="AO180" s="85" t="s">
        <v>77</v>
      </c>
      <c r="AP180" s="85" t="s">
        <v>75</v>
      </c>
      <c r="AQ180" s="85" t="s">
        <v>76</v>
      </c>
      <c r="AR180" s="85" t="s">
        <v>77</v>
      </c>
      <c r="AS180" s="85" t="s">
        <v>75</v>
      </c>
      <c r="AT180" s="85" t="s">
        <v>76</v>
      </c>
      <c r="AU180" s="85" t="s">
        <v>77</v>
      </c>
      <c r="AV180" s="85" t="s">
        <v>75</v>
      </c>
      <c r="AW180" s="85" t="s">
        <v>76</v>
      </c>
      <c r="AX180" s="85" t="s">
        <v>77</v>
      </c>
      <c r="AY180" s="85" t="s">
        <v>75</v>
      </c>
      <c r="AZ180" s="85" t="s">
        <v>76</v>
      </c>
      <c r="BA180" s="85" t="s">
        <v>77</v>
      </c>
      <c r="BB180" s="85" t="s">
        <v>75</v>
      </c>
      <c r="BC180" s="85" t="s">
        <v>76</v>
      </c>
      <c r="BD180" s="85" t="s">
        <v>77</v>
      </c>
    </row>
    <row r="181" spans="1:56" x14ac:dyDescent="0.2">
      <c r="A181" s="22" t="s">
        <v>3</v>
      </c>
      <c r="B181" s="4" t="s">
        <v>144</v>
      </c>
      <c r="C181" s="7">
        <v>1590</v>
      </c>
      <c r="D181" s="7">
        <v>2083</v>
      </c>
      <c r="E181" s="7">
        <v>1150</v>
      </c>
      <c r="F181" s="7">
        <v>830</v>
      </c>
      <c r="G181" s="7">
        <v>4540</v>
      </c>
      <c r="H181" s="7">
        <v>2690</v>
      </c>
      <c r="I181" s="7">
        <v>0</v>
      </c>
      <c r="J181" s="7">
        <v>0</v>
      </c>
      <c r="K181" s="7">
        <v>0</v>
      </c>
      <c r="L181" s="7">
        <v>250</v>
      </c>
      <c r="M181" s="7">
        <v>890</v>
      </c>
      <c r="N181" s="7">
        <v>0</v>
      </c>
      <c r="O181" s="7">
        <v>0</v>
      </c>
      <c r="P181" s="7">
        <v>0</v>
      </c>
      <c r="Q181" s="7">
        <v>0</v>
      </c>
      <c r="R181" s="7">
        <v>80</v>
      </c>
      <c r="S181" s="7">
        <v>280</v>
      </c>
      <c r="T181" s="7">
        <v>0</v>
      </c>
      <c r="U181" s="7">
        <v>0</v>
      </c>
      <c r="V181" s="7">
        <v>0</v>
      </c>
      <c r="W181" s="7">
        <v>2690</v>
      </c>
      <c r="X181" s="7">
        <v>0</v>
      </c>
      <c r="Y181" s="7">
        <v>140</v>
      </c>
      <c r="Z181" s="7">
        <v>0</v>
      </c>
      <c r="AA181" s="7">
        <v>0</v>
      </c>
      <c r="AB181" s="7">
        <v>0</v>
      </c>
      <c r="AC181" s="7">
        <v>0</v>
      </c>
      <c r="AD181" s="7">
        <v>0</v>
      </c>
      <c r="AE181" s="7">
        <v>0</v>
      </c>
      <c r="AF181" s="7">
        <v>0</v>
      </c>
      <c r="AG181" s="7">
        <v>0</v>
      </c>
      <c r="AH181" s="7">
        <v>250</v>
      </c>
      <c r="AI181" s="7">
        <v>0</v>
      </c>
      <c r="AJ181" s="7">
        <v>500</v>
      </c>
      <c r="AK181" s="7">
        <v>2980</v>
      </c>
      <c r="AL181" s="7">
        <v>0</v>
      </c>
      <c r="AM181" s="7">
        <v>0</v>
      </c>
      <c r="AN181" s="7">
        <v>0</v>
      </c>
      <c r="AO181" s="7">
        <v>0</v>
      </c>
      <c r="AP181" s="7">
        <v>0</v>
      </c>
      <c r="AQ181" s="7">
        <v>400</v>
      </c>
      <c r="AR181" s="7">
        <v>0</v>
      </c>
      <c r="AS181" s="7">
        <v>0</v>
      </c>
      <c r="AT181" s="7">
        <v>0</v>
      </c>
      <c r="AU181" s="7">
        <v>0</v>
      </c>
      <c r="AV181" s="7">
        <v>2514</v>
      </c>
      <c r="AW181" s="7">
        <v>30553</v>
      </c>
      <c r="AX181" s="7">
        <v>23640</v>
      </c>
      <c r="AY181" s="7">
        <v>0</v>
      </c>
      <c r="AZ181" s="7">
        <v>0</v>
      </c>
      <c r="BA181" s="7">
        <v>0</v>
      </c>
      <c r="BB181" s="7">
        <v>2514</v>
      </c>
      <c r="BC181" s="7">
        <v>30553</v>
      </c>
      <c r="BD181" s="7">
        <v>23640</v>
      </c>
    </row>
    <row r="182" spans="1:56" x14ac:dyDescent="0.2">
      <c r="A182" s="22" t="s">
        <v>4</v>
      </c>
      <c r="B182" s="4" t="s">
        <v>145</v>
      </c>
      <c r="C182" s="7">
        <v>10253</v>
      </c>
      <c r="D182" s="7">
        <v>20355</v>
      </c>
      <c r="E182" s="7">
        <v>0</v>
      </c>
      <c r="F182" s="7">
        <v>699</v>
      </c>
      <c r="G182" s="7">
        <v>3299</v>
      </c>
      <c r="H182" s="7">
        <v>1654</v>
      </c>
      <c r="I182" s="7">
        <v>90</v>
      </c>
      <c r="J182" s="7">
        <v>941</v>
      </c>
      <c r="K182" s="7">
        <v>1654</v>
      </c>
      <c r="L182" s="7">
        <v>0</v>
      </c>
      <c r="M182" s="7">
        <v>0</v>
      </c>
      <c r="N182" s="7">
        <v>0</v>
      </c>
      <c r="O182" s="7">
        <v>95</v>
      </c>
      <c r="P182" s="7">
        <v>285</v>
      </c>
      <c r="Q182" s="7">
        <v>0</v>
      </c>
      <c r="R182" s="7">
        <v>70</v>
      </c>
      <c r="S182" s="7">
        <v>190</v>
      </c>
      <c r="T182" s="7">
        <v>0</v>
      </c>
      <c r="U182" s="7">
        <v>0</v>
      </c>
      <c r="V182" s="7">
        <v>0</v>
      </c>
      <c r="W182" s="7">
        <v>0</v>
      </c>
      <c r="X182" s="7">
        <v>0</v>
      </c>
      <c r="Y182" s="7">
        <v>870</v>
      </c>
      <c r="Z182" s="7">
        <v>0</v>
      </c>
      <c r="AA182" s="7">
        <v>185</v>
      </c>
      <c r="AB182" s="7">
        <v>0</v>
      </c>
      <c r="AC182" s="7">
        <v>0</v>
      </c>
      <c r="AD182" s="7">
        <v>0</v>
      </c>
      <c r="AE182" s="7">
        <v>0</v>
      </c>
      <c r="AF182" s="7">
        <v>0</v>
      </c>
      <c r="AG182" s="7">
        <v>117</v>
      </c>
      <c r="AH182" s="7">
        <v>213</v>
      </c>
      <c r="AI182" s="7">
        <v>0</v>
      </c>
      <c r="AJ182" s="7">
        <v>142</v>
      </c>
      <c r="AK182" s="7">
        <v>800</v>
      </c>
      <c r="AL182" s="7">
        <v>0</v>
      </c>
      <c r="AM182" s="7">
        <v>0</v>
      </c>
      <c r="AN182" s="7">
        <v>0</v>
      </c>
      <c r="AO182" s="7">
        <v>0</v>
      </c>
      <c r="AP182" s="7">
        <v>62</v>
      </c>
      <c r="AQ182" s="7">
        <v>924</v>
      </c>
      <c r="AR182" s="7">
        <v>0</v>
      </c>
      <c r="AS182" s="7">
        <v>155</v>
      </c>
      <c r="AT182" s="7">
        <v>1586</v>
      </c>
      <c r="AU182" s="7">
        <v>0</v>
      </c>
      <c r="AV182" s="7">
        <v>11107</v>
      </c>
      <c r="AW182" s="7">
        <v>25774</v>
      </c>
      <c r="AX182" s="7">
        <v>1654</v>
      </c>
      <c r="AY182" s="7">
        <v>0</v>
      </c>
      <c r="AZ182" s="7">
        <v>0</v>
      </c>
      <c r="BA182" s="7">
        <v>0</v>
      </c>
      <c r="BB182" s="7">
        <v>11107</v>
      </c>
      <c r="BC182" s="7">
        <v>25774</v>
      </c>
      <c r="BD182" s="7">
        <v>1654</v>
      </c>
    </row>
    <row r="183" spans="1:56" x14ac:dyDescent="0.2">
      <c r="A183" s="22" t="s">
        <v>5</v>
      </c>
      <c r="B183" s="4" t="s">
        <v>83</v>
      </c>
      <c r="C183" s="7">
        <v>0</v>
      </c>
      <c r="D183" s="7">
        <v>0</v>
      </c>
      <c r="E183" s="7">
        <v>0</v>
      </c>
      <c r="F183" s="7">
        <v>4279</v>
      </c>
      <c r="G183" s="7">
        <v>75194</v>
      </c>
      <c r="H183" s="7">
        <v>21287</v>
      </c>
      <c r="I183" s="7">
        <v>4279</v>
      </c>
      <c r="J183" s="7">
        <v>75194</v>
      </c>
      <c r="K183" s="7">
        <v>21287</v>
      </c>
      <c r="L183" s="7">
        <v>0</v>
      </c>
      <c r="M183" s="7">
        <v>0</v>
      </c>
      <c r="N183" s="7">
        <v>0</v>
      </c>
      <c r="O183" s="7">
        <v>0</v>
      </c>
      <c r="P183" s="7">
        <v>0</v>
      </c>
      <c r="Q183" s="7">
        <v>0</v>
      </c>
      <c r="R183" s="7">
        <v>0</v>
      </c>
      <c r="S183" s="7">
        <v>0</v>
      </c>
      <c r="T183" s="7">
        <v>0</v>
      </c>
      <c r="U183" s="7">
        <v>0</v>
      </c>
      <c r="V183" s="7">
        <v>0</v>
      </c>
      <c r="W183" s="7">
        <v>0</v>
      </c>
      <c r="X183" s="7">
        <v>0</v>
      </c>
      <c r="Y183" s="7">
        <v>0</v>
      </c>
      <c r="Z183" s="7">
        <v>0</v>
      </c>
      <c r="AA183" s="7">
        <v>0</v>
      </c>
      <c r="AB183" s="7">
        <v>0</v>
      </c>
      <c r="AC183" s="7">
        <v>0</v>
      </c>
      <c r="AD183" s="7">
        <v>0</v>
      </c>
      <c r="AE183" s="7">
        <v>0</v>
      </c>
      <c r="AF183" s="7">
        <v>0</v>
      </c>
      <c r="AG183" s="7">
        <v>0</v>
      </c>
      <c r="AH183" s="7">
        <v>0</v>
      </c>
      <c r="AI183" s="7">
        <v>0</v>
      </c>
      <c r="AJ183" s="7">
        <v>0</v>
      </c>
      <c r="AK183" s="7">
        <v>0</v>
      </c>
      <c r="AL183" s="7">
        <v>0</v>
      </c>
      <c r="AM183" s="7">
        <v>0</v>
      </c>
      <c r="AN183" s="7">
        <v>0</v>
      </c>
      <c r="AO183" s="7">
        <v>0</v>
      </c>
      <c r="AP183" s="7">
        <v>0</v>
      </c>
      <c r="AQ183" s="7">
        <v>0</v>
      </c>
      <c r="AR183" s="7">
        <v>0</v>
      </c>
      <c r="AS183" s="7">
        <v>0</v>
      </c>
      <c r="AT183" s="7">
        <v>0</v>
      </c>
      <c r="AU183" s="7">
        <v>0</v>
      </c>
      <c r="AV183" s="7">
        <v>4279</v>
      </c>
      <c r="AW183" s="7">
        <v>75194</v>
      </c>
      <c r="AX183" s="7">
        <v>21287</v>
      </c>
      <c r="AY183" s="7">
        <v>0</v>
      </c>
      <c r="AZ183" s="7">
        <v>0</v>
      </c>
      <c r="BA183" s="7">
        <v>0</v>
      </c>
      <c r="BB183" s="7">
        <v>4279</v>
      </c>
      <c r="BC183" s="7">
        <v>75194</v>
      </c>
      <c r="BD183" s="7">
        <v>21287</v>
      </c>
    </row>
    <row r="184" spans="1:56" x14ac:dyDescent="0.2">
      <c r="A184" s="22" t="s">
        <v>6</v>
      </c>
      <c r="B184" s="4" t="s">
        <v>84</v>
      </c>
      <c r="C184" s="7">
        <v>267</v>
      </c>
      <c r="D184" s="7">
        <v>4583</v>
      </c>
      <c r="E184" s="7">
        <v>3804</v>
      </c>
      <c r="F184" s="7">
        <v>2559</v>
      </c>
      <c r="G184" s="7">
        <v>12951</v>
      </c>
      <c r="H184" s="7">
        <v>10420</v>
      </c>
      <c r="I184" s="7">
        <v>237</v>
      </c>
      <c r="J184" s="7">
        <v>4296</v>
      </c>
      <c r="K184" s="7">
        <v>9280</v>
      </c>
      <c r="L184" s="7">
        <v>4</v>
      </c>
      <c r="M184" s="7">
        <v>5042</v>
      </c>
      <c r="N184" s="7">
        <v>1140</v>
      </c>
      <c r="O184" s="7">
        <v>0</v>
      </c>
      <c r="P184" s="7">
        <v>0</v>
      </c>
      <c r="Q184" s="7">
        <v>0</v>
      </c>
      <c r="R184" s="7">
        <v>0</v>
      </c>
      <c r="S184" s="7">
        <v>0</v>
      </c>
      <c r="T184" s="7">
        <v>0</v>
      </c>
      <c r="U184" s="7">
        <v>0</v>
      </c>
      <c r="V184" s="7">
        <v>0</v>
      </c>
      <c r="W184" s="7">
        <v>0</v>
      </c>
      <c r="X184" s="7">
        <v>0</v>
      </c>
      <c r="Y184" s="7">
        <v>0</v>
      </c>
      <c r="Z184" s="7">
        <v>0</v>
      </c>
      <c r="AA184" s="7">
        <v>764</v>
      </c>
      <c r="AB184" s="7">
        <v>214</v>
      </c>
      <c r="AC184" s="7">
        <v>0</v>
      </c>
      <c r="AD184" s="7">
        <v>0</v>
      </c>
      <c r="AE184" s="7">
        <v>0</v>
      </c>
      <c r="AF184" s="7">
        <v>0</v>
      </c>
      <c r="AG184" s="7">
        <v>385</v>
      </c>
      <c r="AH184" s="7">
        <v>1598</v>
      </c>
      <c r="AI184" s="7">
        <v>0</v>
      </c>
      <c r="AJ184" s="7">
        <v>1169</v>
      </c>
      <c r="AK184" s="7">
        <v>1801</v>
      </c>
      <c r="AL184" s="7">
        <v>0</v>
      </c>
      <c r="AM184" s="7">
        <v>2784</v>
      </c>
      <c r="AN184" s="7">
        <v>3527</v>
      </c>
      <c r="AO184" s="7">
        <v>0</v>
      </c>
      <c r="AP184" s="7">
        <v>0</v>
      </c>
      <c r="AQ184" s="7">
        <v>0</v>
      </c>
      <c r="AR184" s="7">
        <v>0</v>
      </c>
      <c r="AS184" s="7">
        <v>0</v>
      </c>
      <c r="AT184" s="7">
        <v>0</v>
      </c>
      <c r="AU184" s="7">
        <v>0</v>
      </c>
      <c r="AV184" s="7">
        <v>5610</v>
      </c>
      <c r="AW184" s="7">
        <v>21061</v>
      </c>
      <c r="AX184" s="7">
        <v>14224</v>
      </c>
      <c r="AY184" s="7">
        <v>0</v>
      </c>
      <c r="AZ184" s="7">
        <v>0</v>
      </c>
      <c r="BA184" s="7">
        <v>0</v>
      </c>
      <c r="BB184" s="7">
        <v>5610</v>
      </c>
      <c r="BC184" s="7">
        <v>21061</v>
      </c>
      <c r="BD184" s="7">
        <v>14224</v>
      </c>
    </row>
    <row r="185" spans="1:56" x14ac:dyDescent="0.2">
      <c r="A185" s="22" t="s">
        <v>134</v>
      </c>
      <c r="B185" s="4" t="s">
        <v>9</v>
      </c>
      <c r="C185" s="7">
        <v>284426</v>
      </c>
      <c r="D185" s="7">
        <v>936063</v>
      </c>
      <c r="E185" s="7">
        <v>7457</v>
      </c>
      <c r="F185" s="7">
        <v>98481</v>
      </c>
      <c r="G185" s="7">
        <v>337586</v>
      </c>
      <c r="H185" s="7">
        <v>27846</v>
      </c>
      <c r="I185" s="7">
        <v>26854</v>
      </c>
      <c r="J185" s="7">
        <v>144230</v>
      </c>
      <c r="K185" s="7">
        <v>7546</v>
      </c>
      <c r="L185" s="7">
        <v>10815</v>
      </c>
      <c r="M185" s="7">
        <v>54589</v>
      </c>
      <c r="N185" s="7">
        <v>6057</v>
      </c>
      <c r="O185" s="7">
        <v>1555</v>
      </c>
      <c r="P185" s="7">
        <v>3940</v>
      </c>
      <c r="Q185" s="7">
        <v>0</v>
      </c>
      <c r="R185" s="7">
        <v>1177</v>
      </c>
      <c r="S185" s="7">
        <v>7764</v>
      </c>
      <c r="T185" s="7">
        <v>0</v>
      </c>
      <c r="U185" s="7">
        <v>4563</v>
      </c>
      <c r="V185" s="7">
        <v>21632</v>
      </c>
      <c r="W185" s="7">
        <v>4041</v>
      </c>
      <c r="X185" s="7">
        <v>1209</v>
      </c>
      <c r="Y185" s="7">
        <v>6189</v>
      </c>
      <c r="Z185" s="7">
        <v>2354</v>
      </c>
      <c r="AA185" s="7">
        <v>1908</v>
      </c>
      <c r="AB185" s="7">
        <v>2588</v>
      </c>
      <c r="AC185" s="7">
        <v>0</v>
      </c>
      <c r="AD185" s="7">
        <v>8555</v>
      </c>
      <c r="AE185" s="7">
        <v>8973</v>
      </c>
      <c r="AF185" s="7">
        <v>0</v>
      </c>
      <c r="AG185" s="7">
        <v>8942</v>
      </c>
      <c r="AH185" s="7">
        <v>7120</v>
      </c>
      <c r="AI185" s="7">
        <v>0</v>
      </c>
      <c r="AJ185" s="7">
        <v>32903</v>
      </c>
      <c r="AK185" s="7">
        <v>80561</v>
      </c>
      <c r="AL185" s="7">
        <v>7848</v>
      </c>
      <c r="AM185" s="7">
        <v>9535</v>
      </c>
      <c r="AN185" s="7">
        <v>13387</v>
      </c>
      <c r="AO185" s="7">
        <v>1370</v>
      </c>
      <c r="AP185" s="7">
        <v>6057</v>
      </c>
      <c r="AQ185" s="7">
        <v>735</v>
      </c>
      <c r="AR185" s="7">
        <v>0</v>
      </c>
      <c r="AS185" s="7">
        <v>0</v>
      </c>
      <c r="AT185" s="7">
        <v>0</v>
      </c>
      <c r="AU185" s="7">
        <v>0</v>
      </c>
      <c r="AV185" s="7">
        <v>393156</v>
      </c>
      <c r="AW185" s="7">
        <v>1290925</v>
      </c>
      <c r="AX185" s="7">
        <v>40818</v>
      </c>
      <c r="AY185" s="7">
        <v>0</v>
      </c>
      <c r="AZ185" s="7">
        <v>680</v>
      </c>
      <c r="BA185" s="7">
        <v>0</v>
      </c>
      <c r="BB185" s="7">
        <v>393156</v>
      </c>
      <c r="BC185" s="7">
        <v>1291605</v>
      </c>
      <c r="BD185" s="7">
        <v>40818</v>
      </c>
    </row>
    <row r="186" spans="1:56" x14ac:dyDescent="0.2">
      <c r="A186" s="22" t="s">
        <v>7</v>
      </c>
      <c r="B186" s="4" t="s">
        <v>130</v>
      </c>
      <c r="C186" s="7">
        <v>33080</v>
      </c>
      <c r="D186" s="7">
        <v>21914</v>
      </c>
      <c r="E186" s="7">
        <v>0</v>
      </c>
      <c r="F186" s="7">
        <v>0</v>
      </c>
      <c r="G186" s="7">
        <v>0</v>
      </c>
      <c r="H186" s="7">
        <v>0</v>
      </c>
      <c r="I186" s="7">
        <v>0</v>
      </c>
      <c r="J186" s="7">
        <v>0</v>
      </c>
      <c r="K186" s="7">
        <v>0</v>
      </c>
      <c r="L186" s="7">
        <v>0</v>
      </c>
      <c r="M186" s="7">
        <v>0</v>
      </c>
      <c r="N186" s="7">
        <v>0</v>
      </c>
      <c r="O186" s="7">
        <v>0</v>
      </c>
      <c r="P186" s="7">
        <v>0</v>
      </c>
      <c r="Q186" s="7">
        <v>0</v>
      </c>
      <c r="R186" s="7">
        <v>0</v>
      </c>
      <c r="S186" s="7">
        <v>0</v>
      </c>
      <c r="T186" s="7">
        <v>0</v>
      </c>
      <c r="U186" s="7">
        <v>0</v>
      </c>
      <c r="V186" s="7">
        <v>0</v>
      </c>
      <c r="W186" s="7">
        <v>0</v>
      </c>
      <c r="X186" s="7">
        <v>0</v>
      </c>
      <c r="Y186" s="7">
        <v>0</v>
      </c>
      <c r="Z186" s="7">
        <v>0</v>
      </c>
      <c r="AA186" s="7">
        <v>0</v>
      </c>
      <c r="AB186" s="7">
        <v>0</v>
      </c>
      <c r="AC186" s="7">
        <v>0</v>
      </c>
      <c r="AD186" s="7">
        <v>0</v>
      </c>
      <c r="AE186" s="7">
        <v>0</v>
      </c>
      <c r="AF186" s="7">
        <v>0</v>
      </c>
      <c r="AG186" s="7">
        <v>0</v>
      </c>
      <c r="AH186" s="7">
        <v>0</v>
      </c>
      <c r="AI186" s="7">
        <v>0</v>
      </c>
      <c r="AJ186" s="7">
        <v>0</v>
      </c>
      <c r="AK186" s="7">
        <v>0</v>
      </c>
      <c r="AL186" s="7">
        <v>0</v>
      </c>
      <c r="AM186" s="7">
        <v>0</v>
      </c>
      <c r="AN186" s="7">
        <v>0</v>
      </c>
      <c r="AO186" s="7">
        <v>0</v>
      </c>
      <c r="AP186" s="7">
        <v>303</v>
      </c>
      <c r="AQ186" s="7">
        <v>0</v>
      </c>
      <c r="AR186" s="7">
        <v>0</v>
      </c>
      <c r="AS186" s="7">
        <v>0</v>
      </c>
      <c r="AT186" s="7">
        <v>0</v>
      </c>
      <c r="AU186" s="7">
        <v>0</v>
      </c>
      <c r="AV186" s="7">
        <v>33080</v>
      </c>
      <c r="AW186" s="7">
        <v>21914</v>
      </c>
      <c r="AX186" s="7">
        <v>0</v>
      </c>
      <c r="AY186" s="7">
        <v>0</v>
      </c>
      <c r="AZ186" s="7">
        <v>0</v>
      </c>
      <c r="BA186" s="7">
        <v>0</v>
      </c>
      <c r="BB186" s="7">
        <v>33080</v>
      </c>
      <c r="BC186" s="7">
        <v>21914</v>
      </c>
      <c r="BD186" s="7">
        <v>0</v>
      </c>
    </row>
    <row r="187" spans="1:56" x14ac:dyDescent="0.2">
      <c r="A187" s="22" t="s">
        <v>8</v>
      </c>
      <c r="B187" s="4" t="s">
        <v>85</v>
      </c>
      <c r="C187" s="7">
        <v>167074</v>
      </c>
      <c r="D187" s="7">
        <v>364346</v>
      </c>
      <c r="E187" s="7">
        <v>5732</v>
      </c>
      <c r="F187" s="7">
        <v>29591</v>
      </c>
      <c r="G187" s="7">
        <v>107430</v>
      </c>
      <c r="H187" s="7">
        <v>10770</v>
      </c>
      <c r="I187" s="7">
        <v>5383</v>
      </c>
      <c r="J187" s="7">
        <v>36291</v>
      </c>
      <c r="K187" s="7">
        <v>2090</v>
      </c>
      <c r="L187" s="7">
        <v>10336</v>
      </c>
      <c r="M187" s="7">
        <v>42829</v>
      </c>
      <c r="N187" s="7">
        <v>4003</v>
      </c>
      <c r="O187" s="7">
        <v>722</v>
      </c>
      <c r="P187" s="7">
        <v>2657</v>
      </c>
      <c r="Q187" s="7">
        <v>2053</v>
      </c>
      <c r="R187" s="7">
        <v>1227</v>
      </c>
      <c r="S187" s="7">
        <v>1714</v>
      </c>
      <c r="T187" s="7">
        <v>0</v>
      </c>
      <c r="U187" s="7">
        <v>692</v>
      </c>
      <c r="V187" s="7">
        <v>3477</v>
      </c>
      <c r="W187" s="7">
        <v>1113</v>
      </c>
      <c r="X187" s="7">
        <v>699</v>
      </c>
      <c r="Y187" s="7">
        <v>177</v>
      </c>
      <c r="Z187" s="7">
        <v>0</v>
      </c>
      <c r="AA187" s="7">
        <v>2357</v>
      </c>
      <c r="AB187" s="7">
        <v>3731</v>
      </c>
      <c r="AC187" s="7">
        <v>0</v>
      </c>
      <c r="AD187" s="7">
        <v>1144</v>
      </c>
      <c r="AE187" s="7">
        <v>1347</v>
      </c>
      <c r="AF187" s="7">
        <v>0</v>
      </c>
      <c r="AG187" s="7">
        <v>2403</v>
      </c>
      <c r="AH187" s="7">
        <v>1152</v>
      </c>
      <c r="AI187" s="7">
        <v>0</v>
      </c>
      <c r="AJ187" s="7">
        <v>4628</v>
      </c>
      <c r="AK187" s="7">
        <v>14055</v>
      </c>
      <c r="AL187" s="7">
        <v>1511</v>
      </c>
      <c r="AM187" s="7">
        <v>1437</v>
      </c>
      <c r="AN187" s="7">
        <v>752</v>
      </c>
      <c r="AO187" s="7">
        <v>0</v>
      </c>
      <c r="AP187" s="7">
        <v>3897</v>
      </c>
      <c r="AQ187" s="7">
        <v>421</v>
      </c>
      <c r="AR187" s="7">
        <v>0</v>
      </c>
      <c r="AS187" s="7">
        <v>7255</v>
      </c>
      <c r="AT187" s="7">
        <v>10505</v>
      </c>
      <c r="AU187" s="7">
        <v>0</v>
      </c>
      <c r="AV187" s="7">
        <v>205855</v>
      </c>
      <c r="AW187" s="7">
        <v>485815</v>
      </c>
      <c r="AX187" s="7">
        <v>16502</v>
      </c>
      <c r="AY187" s="7">
        <v>0</v>
      </c>
      <c r="AZ187" s="7">
        <v>0</v>
      </c>
      <c r="BA187" s="7">
        <v>0</v>
      </c>
      <c r="BB187" s="7">
        <v>205855</v>
      </c>
      <c r="BC187" s="7">
        <v>485815</v>
      </c>
      <c r="BD187" s="7">
        <v>16502</v>
      </c>
    </row>
    <row r="188" spans="1:56" x14ac:dyDescent="0.2">
      <c r="A188" s="22" t="s">
        <v>10</v>
      </c>
      <c r="B188" s="4" t="s">
        <v>131</v>
      </c>
      <c r="C188" s="7">
        <v>60325</v>
      </c>
      <c r="D188" s="7">
        <v>163846</v>
      </c>
      <c r="E188" s="7">
        <v>2394</v>
      </c>
      <c r="F188" s="7">
        <v>7920</v>
      </c>
      <c r="G188" s="7">
        <v>24385</v>
      </c>
      <c r="H188" s="7">
        <v>1219</v>
      </c>
      <c r="I188" s="7">
        <v>849</v>
      </c>
      <c r="J188" s="7">
        <v>6044</v>
      </c>
      <c r="K188" s="7">
        <v>0</v>
      </c>
      <c r="L188" s="7">
        <v>928</v>
      </c>
      <c r="M188" s="7">
        <v>2193</v>
      </c>
      <c r="N188" s="7">
        <v>0</v>
      </c>
      <c r="O188" s="7">
        <v>483</v>
      </c>
      <c r="P188" s="7">
        <v>548</v>
      </c>
      <c r="Q188" s="7">
        <v>0</v>
      </c>
      <c r="R188" s="7">
        <v>0</v>
      </c>
      <c r="S188" s="7">
        <v>1497</v>
      </c>
      <c r="T188" s="7">
        <v>0</v>
      </c>
      <c r="U188" s="7">
        <v>105</v>
      </c>
      <c r="V188" s="7">
        <v>3985</v>
      </c>
      <c r="W188" s="7">
        <v>0</v>
      </c>
      <c r="X188" s="7">
        <v>0</v>
      </c>
      <c r="Y188" s="7">
        <v>0</v>
      </c>
      <c r="Z188" s="7">
        <v>0</v>
      </c>
      <c r="AA188" s="7">
        <v>552</v>
      </c>
      <c r="AB188" s="7">
        <v>1057</v>
      </c>
      <c r="AC188" s="7">
        <v>0</v>
      </c>
      <c r="AD188" s="7">
        <v>616</v>
      </c>
      <c r="AE188" s="7">
        <v>778</v>
      </c>
      <c r="AF188" s="7">
        <v>0</v>
      </c>
      <c r="AG188" s="7">
        <v>2506</v>
      </c>
      <c r="AH188" s="7">
        <v>1223</v>
      </c>
      <c r="AI188" s="7">
        <v>0</v>
      </c>
      <c r="AJ188" s="7">
        <v>1881</v>
      </c>
      <c r="AK188" s="7">
        <v>7060</v>
      </c>
      <c r="AL188" s="7">
        <v>1219</v>
      </c>
      <c r="AM188" s="7">
        <v>45</v>
      </c>
      <c r="AN188" s="7">
        <v>131</v>
      </c>
      <c r="AO188" s="7">
        <v>0</v>
      </c>
      <c r="AP188" s="7">
        <v>945</v>
      </c>
      <c r="AQ188" s="7">
        <v>105</v>
      </c>
      <c r="AR188" s="7">
        <v>0</v>
      </c>
      <c r="AS188" s="7">
        <v>0</v>
      </c>
      <c r="AT188" s="7">
        <v>0</v>
      </c>
      <c r="AU188" s="7">
        <v>0</v>
      </c>
      <c r="AV188" s="7">
        <v>68290</v>
      </c>
      <c r="AW188" s="7">
        <v>188362</v>
      </c>
      <c r="AX188" s="7">
        <v>3613</v>
      </c>
      <c r="AY188" s="7">
        <v>0</v>
      </c>
      <c r="AZ188" s="7">
        <v>0</v>
      </c>
      <c r="BA188" s="7">
        <v>0</v>
      </c>
      <c r="BB188" s="7">
        <v>68290</v>
      </c>
      <c r="BC188" s="7">
        <v>188362</v>
      </c>
      <c r="BD188" s="7">
        <v>3613</v>
      </c>
    </row>
    <row r="189" spans="1:56" x14ac:dyDescent="0.2">
      <c r="A189" s="22" t="s">
        <v>11</v>
      </c>
      <c r="B189" s="4" t="s">
        <v>86</v>
      </c>
      <c r="C189" s="7">
        <v>145842</v>
      </c>
      <c r="D189" s="7">
        <v>458836</v>
      </c>
      <c r="E189" s="7">
        <v>230529</v>
      </c>
      <c r="F189" s="7">
        <v>29738</v>
      </c>
      <c r="G189" s="7">
        <v>166689</v>
      </c>
      <c r="H189" s="7">
        <v>197536</v>
      </c>
      <c r="I189" s="7">
        <v>3242</v>
      </c>
      <c r="J189" s="7">
        <v>44113</v>
      </c>
      <c r="K189" s="7">
        <v>31704</v>
      </c>
      <c r="L189" s="7">
        <v>293</v>
      </c>
      <c r="M189" s="7">
        <v>4253</v>
      </c>
      <c r="N189" s="7">
        <v>9589</v>
      </c>
      <c r="O189" s="7">
        <v>607</v>
      </c>
      <c r="P189" s="7">
        <v>3564</v>
      </c>
      <c r="Q189" s="7">
        <v>16399</v>
      </c>
      <c r="R189" s="7">
        <v>427</v>
      </c>
      <c r="S189" s="7">
        <v>11043</v>
      </c>
      <c r="T189" s="7">
        <v>40871</v>
      </c>
      <c r="U189" s="7">
        <v>7460</v>
      </c>
      <c r="V189" s="7">
        <v>29845</v>
      </c>
      <c r="W189" s="7">
        <v>32934</v>
      </c>
      <c r="X189" s="7">
        <v>3905</v>
      </c>
      <c r="Y189" s="7">
        <v>14491</v>
      </c>
      <c r="Z189" s="7">
        <v>8441</v>
      </c>
      <c r="AA189" s="7">
        <v>969</v>
      </c>
      <c r="AB189" s="7">
        <v>6039</v>
      </c>
      <c r="AC189" s="7">
        <v>3031</v>
      </c>
      <c r="AD189" s="7">
        <v>409</v>
      </c>
      <c r="AE189" s="7">
        <v>1617</v>
      </c>
      <c r="AF189" s="7">
        <v>1188</v>
      </c>
      <c r="AG189" s="7">
        <v>3937</v>
      </c>
      <c r="AH189" s="7">
        <v>12363</v>
      </c>
      <c r="AI189" s="7">
        <v>8474</v>
      </c>
      <c r="AJ189" s="7">
        <v>8489</v>
      </c>
      <c r="AK189" s="7">
        <v>39361</v>
      </c>
      <c r="AL189" s="7">
        <v>44905</v>
      </c>
      <c r="AM189" s="7">
        <v>1259</v>
      </c>
      <c r="AN189" s="7">
        <v>5473</v>
      </c>
      <c r="AO189" s="7">
        <v>29078</v>
      </c>
      <c r="AP189" s="7">
        <v>754</v>
      </c>
      <c r="AQ189" s="7">
        <v>13015</v>
      </c>
      <c r="AR189" s="7">
        <v>4787</v>
      </c>
      <c r="AS189" s="7">
        <v>3949</v>
      </c>
      <c r="AT189" s="7">
        <v>16049</v>
      </c>
      <c r="AU189" s="7">
        <v>13912</v>
      </c>
      <c r="AV189" s="7">
        <v>180788</v>
      </c>
      <c r="AW189" s="7">
        <v>647901</v>
      </c>
      <c r="AX189" s="7">
        <v>541805</v>
      </c>
      <c r="AY189" s="7">
        <v>0</v>
      </c>
      <c r="AZ189" s="7">
        <v>0</v>
      </c>
      <c r="BA189" s="7">
        <v>46185</v>
      </c>
      <c r="BB189" s="7">
        <v>180788</v>
      </c>
      <c r="BC189" s="7">
        <v>647901</v>
      </c>
      <c r="BD189" s="7">
        <v>587990</v>
      </c>
    </row>
    <row r="190" spans="1:56" x14ac:dyDescent="0.2">
      <c r="A190" s="22" t="s">
        <v>12</v>
      </c>
      <c r="B190" s="4" t="s">
        <v>87</v>
      </c>
      <c r="C190" s="7">
        <v>127724</v>
      </c>
      <c r="D190" s="7">
        <v>342863</v>
      </c>
      <c r="E190" s="7">
        <v>5295</v>
      </c>
      <c r="F190" s="7">
        <v>34180</v>
      </c>
      <c r="G190" s="7">
        <v>138447</v>
      </c>
      <c r="H190" s="7">
        <v>98052</v>
      </c>
      <c r="I190" s="7">
        <v>3690</v>
      </c>
      <c r="J190" s="7">
        <v>34667</v>
      </c>
      <c r="K190" s="7">
        <v>9575</v>
      </c>
      <c r="L190" s="7">
        <v>459</v>
      </c>
      <c r="M190" s="7">
        <v>3316</v>
      </c>
      <c r="N190" s="7">
        <v>0</v>
      </c>
      <c r="O190" s="7">
        <v>1360</v>
      </c>
      <c r="P190" s="7">
        <v>3978</v>
      </c>
      <c r="Q190" s="7">
        <v>5126</v>
      </c>
      <c r="R190" s="7">
        <v>2780</v>
      </c>
      <c r="S190" s="7">
        <v>24070</v>
      </c>
      <c r="T190" s="7">
        <v>8558</v>
      </c>
      <c r="U190" s="7">
        <v>0</v>
      </c>
      <c r="V190" s="7">
        <v>0</v>
      </c>
      <c r="W190" s="7">
        <v>0</v>
      </c>
      <c r="X190" s="7">
        <v>1356</v>
      </c>
      <c r="Y190" s="7">
        <v>15222</v>
      </c>
      <c r="Z190" s="7">
        <v>18832</v>
      </c>
      <c r="AA190" s="7">
        <v>2128</v>
      </c>
      <c r="AB190" s="7">
        <v>1035</v>
      </c>
      <c r="AC190" s="7">
        <v>0</v>
      </c>
      <c r="AD190" s="7">
        <v>0</v>
      </c>
      <c r="AE190" s="7">
        <v>0</v>
      </c>
      <c r="AF190" s="7">
        <v>0</v>
      </c>
      <c r="AG190" s="7">
        <v>8253</v>
      </c>
      <c r="AH190" s="7">
        <v>17368</v>
      </c>
      <c r="AI190" s="7">
        <v>1910</v>
      </c>
      <c r="AJ190" s="7">
        <v>14154</v>
      </c>
      <c r="AK190" s="7">
        <v>38791</v>
      </c>
      <c r="AL190" s="7">
        <v>54051</v>
      </c>
      <c r="AM190" s="7">
        <v>748</v>
      </c>
      <c r="AN190" s="7">
        <v>3478</v>
      </c>
      <c r="AO190" s="7">
        <v>3339</v>
      </c>
      <c r="AP190" s="7">
        <v>1174</v>
      </c>
      <c r="AQ190" s="7">
        <v>7544</v>
      </c>
      <c r="AR190" s="7">
        <v>2982</v>
      </c>
      <c r="AS190" s="7">
        <v>0</v>
      </c>
      <c r="AT190" s="7">
        <v>0</v>
      </c>
      <c r="AU190" s="7">
        <v>0</v>
      </c>
      <c r="AV190" s="7">
        <v>162793</v>
      </c>
      <c r="AW190" s="7">
        <v>485477</v>
      </c>
      <c r="AX190" s="7">
        <v>113327</v>
      </c>
      <c r="AY190" s="7">
        <v>0</v>
      </c>
      <c r="AZ190" s="7">
        <v>0</v>
      </c>
      <c r="BA190" s="7">
        <v>0</v>
      </c>
      <c r="BB190" s="7">
        <v>162793</v>
      </c>
      <c r="BC190" s="7">
        <v>485477</v>
      </c>
      <c r="BD190" s="7">
        <v>113327</v>
      </c>
    </row>
    <row r="191" spans="1:56" x14ac:dyDescent="0.2">
      <c r="A191" s="22" t="s">
        <v>13</v>
      </c>
      <c r="B191" s="4" t="s">
        <v>17</v>
      </c>
      <c r="C191" s="7">
        <v>176159</v>
      </c>
      <c r="D191" s="7">
        <v>836118</v>
      </c>
      <c r="E191" s="7">
        <v>24528</v>
      </c>
      <c r="F191" s="7">
        <v>25948</v>
      </c>
      <c r="G191" s="7">
        <v>138823</v>
      </c>
      <c r="H191" s="7">
        <v>91316</v>
      </c>
      <c r="I191" s="7">
        <v>1550</v>
      </c>
      <c r="J191" s="7">
        <v>23006</v>
      </c>
      <c r="K191" s="7">
        <v>9407</v>
      </c>
      <c r="L191" s="7">
        <v>83</v>
      </c>
      <c r="M191" s="7">
        <v>1837</v>
      </c>
      <c r="N191" s="7">
        <v>0</v>
      </c>
      <c r="O191" s="7">
        <v>2749</v>
      </c>
      <c r="P191" s="7">
        <v>2943</v>
      </c>
      <c r="Q191" s="7">
        <v>0</v>
      </c>
      <c r="R191" s="7">
        <v>375</v>
      </c>
      <c r="S191" s="7">
        <v>4956</v>
      </c>
      <c r="T191" s="7">
        <v>6933</v>
      </c>
      <c r="U191" s="7">
        <v>1092</v>
      </c>
      <c r="V191" s="7">
        <v>18025</v>
      </c>
      <c r="W191" s="7">
        <v>19769</v>
      </c>
      <c r="X191" s="7">
        <v>209</v>
      </c>
      <c r="Y191" s="7">
        <v>3176</v>
      </c>
      <c r="Z191" s="7">
        <v>2447</v>
      </c>
      <c r="AA191" s="7">
        <v>1835</v>
      </c>
      <c r="AB191" s="7">
        <v>2657</v>
      </c>
      <c r="AC191" s="7">
        <v>0</v>
      </c>
      <c r="AD191" s="7">
        <v>633</v>
      </c>
      <c r="AE191" s="7">
        <v>839</v>
      </c>
      <c r="AF191" s="7">
        <v>0</v>
      </c>
      <c r="AG191" s="7">
        <v>6336</v>
      </c>
      <c r="AH191" s="7">
        <v>13133</v>
      </c>
      <c r="AI191" s="7">
        <v>0</v>
      </c>
      <c r="AJ191" s="7">
        <v>11086</v>
      </c>
      <c r="AK191" s="7">
        <v>68251</v>
      </c>
      <c r="AL191" s="7">
        <v>52760</v>
      </c>
      <c r="AM191" s="7">
        <v>5596</v>
      </c>
      <c r="AN191" s="7">
        <v>3417</v>
      </c>
      <c r="AO191" s="7">
        <v>0</v>
      </c>
      <c r="AP191" s="7">
        <v>397</v>
      </c>
      <c r="AQ191" s="7">
        <v>4975</v>
      </c>
      <c r="AR191" s="7">
        <v>19062</v>
      </c>
      <c r="AS191" s="7">
        <v>12854</v>
      </c>
      <c r="AT191" s="7">
        <v>10301</v>
      </c>
      <c r="AU191" s="7">
        <v>3941</v>
      </c>
      <c r="AV191" s="7">
        <v>220815</v>
      </c>
      <c r="AW191" s="7">
        <v>997356</v>
      </c>
      <c r="AX191" s="7">
        <v>151979</v>
      </c>
      <c r="AY191" s="7">
        <v>0</v>
      </c>
      <c r="AZ191" s="7">
        <v>0</v>
      </c>
      <c r="BA191" s="7">
        <v>28317</v>
      </c>
      <c r="BB191" s="7">
        <v>220815</v>
      </c>
      <c r="BC191" s="7">
        <v>997356</v>
      </c>
      <c r="BD191" s="7">
        <v>180296</v>
      </c>
    </row>
    <row r="192" spans="1:56" x14ac:dyDescent="0.2">
      <c r="A192" s="22" t="s">
        <v>14</v>
      </c>
      <c r="B192" s="4" t="s">
        <v>88</v>
      </c>
      <c r="C192" s="7">
        <v>8649</v>
      </c>
      <c r="D192" s="7">
        <v>3825</v>
      </c>
      <c r="E192" s="7">
        <v>0</v>
      </c>
      <c r="F192" s="7">
        <v>4786</v>
      </c>
      <c r="G192" s="7">
        <v>6498</v>
      </c>
      <c r="H192" s="7">
        <v>3315</v>
      </c>
      <c r="I192" s="7">
        <v>57</v>
      </c>
      <c r="J192" s="7">
        <v>110</v>
      </c>
      <c r="K192" s="7">
        <v>0</v>
      </c>
      <c r="L192" s="7">
        <v>61</v>
      </c>
      <c r="M192" s="7">
        <v>696</v>
      </c>
      <c r="N192" s="7">
        <v>0</v>
      </c>
      <c r="O192" s="7">
        <v>74</v>
      </c>
      <c r="P192" s="7">
        <v>0</v>
      </c>
      <c r="Q192" s="7">
        <v>0</v>
      </c>
      <c r="R192" s="7">
        <v>85</v>
      </c>
      <c r="S192" s="7">
        <v>1304</v>
      </c>
      <c r="T192" s="7">
        <v>0</v>
      </c>
      <c r="U192" s="7">
        <v>67</v>
      </c>
      <c r="V192" s="7">
        <v>585</v>
      </c>
      <c r="W192" s="7">
        <v>0</v>
      </c>
      <c r="X192" s="7">
        <v>126</v>
      </c>
      <c r="Y192" s="7">
        <v>308</v>
      </c>
      <c r="Z192" s="7">
        <v>3315</v>
      </c>
      <c r="AA192" s="7">
        <v>247</v>
      </c>
      <c r="AB192" s="7">
        <v>0</v>
      </c>
      <c r="AC192" s="7">
        <v>0</v>
      </c>
      <c r="AD192" s="7">
        <v>0</v>
      </c>
      <c r="AE192" s="7">
        <v>0</v>
      </c>
      <c r="AF192" s="7">
        <v>0</v>
      </c>
      <c r="AG192" s="7">
        <v>825</v>
      </c>
      <c r="AH192" s="7">
        <v>0</v>
      </c>
      <c r="AI192" s="7">
        <v>0</v>
      </c>
      <c r="AJ192" s="7">
        <v>3244</v>
      </c>
      <c r="AK192" s="7">
        <v>3495</v>
      </c>
      <c r="AL192" s="7">
        <v>0</v>
      </c>
      <c r="AM192" s="7">
        <v>439</v>
      </c>
      <c r="AN192" s="7">
        <v>391</v>
      </c>
      <c r="AO192" s="7">
        <v>0</v>
      </c>
      <c r="AP192" s="7">
        <v>0</v>
      </c>
      <c r="AQ192" s="7">
        <v>0</v>
      </c>
      <c r="AR192" s="7">
        <v>0</v>
      </c>
      <c r="AS192" s="7">
        <v>0</v>
      </c>
      <c r="AT192" s="7">
        <v>0</v>
      </c>
      <c r="AU192" s="7">
        <v>0</v>
      </c>
      <c r="AV192" s="7">
        <v>13874</v>
      </c>
      <c r="AW192" s="7">
        <v>10714</v>
      </c>
      <c r="AX192" s="7">
        <v>3315</v>
      </c>
      <c r="AY192" s="7">
        <v>0</v>
      </c>
      <c r="AZ192" s="7">
        <v>0</v>
      </c>
      <c r="BA192" s="7">
        <v>0</v>
      </c>
      <c r="BB192" s="7">
        <v>13874</v>
      </c>
      <c r="BC192" s="7">
        <v>10714</v>
      </c>
      <c r="BD192" s="7">
        <v>3315</v>
      </c>
    </row>
    <row r="193" spans="1:77" x14ac:dyDescent="0.2">
      <c r="A193" s="22" t="s">
        <v>15</v>
      </c>
      <c r="B193" s="4" t="s">
        <v>132</v>
      </c>
      <c r="C193" s="7">
        <v>83028</v>
      </c>
      <c r="D193" s="7">
        <v>447344</v>
      </c>
      <c r="E193" s="7">
        <v>15625</v>
      </c>
      <c r="F193" s="7">
        <v>18401</v>
      </c>
      <c r="G193" s="7">
        <v>148816</v>
      </c>
      <c r="H193" s="7">
        <v>165100</v>
      </c>
      <c r="I193" s="7">
        <v>1843</v>
      </c>
      <c r="J193" s="7">
        <v>26498</v>
      </c>
      <c r="K193" s="7">
        <v>20848</v>
      </c>
      <c r="L193" s="7">
        <v>297</v>
      </c>
      <c r="M193" s="7">
        <v>5050</v>
      </c>
      <c r="N193" s="7">
        <v>0</v>
      </c>
      <c r="O193" s="7">
        <v>123</v>
      </c>
      <c r="P193" s="7">
        <v>3718</v>
      </c>
      <c r="Q193" s="7">
        <v>20003</v>
      </c>
      <c r="R193" s="7">
        <v>236</v>
      </c>
      <c r="S193" s="7">
        <v>9202</v>
      </c>
      <c r="T193" s="7">
        <v>32152</v>
      </c>
      <c r="U193" s="7">
        <v>1138</v>
      </c>
      <c r="V193" s="7">
        <v>20731</v>
      </c>
      <c r="W193" s="7">
        <v>41345</v>
      </c>
      <c r="X193" s="7">
        <v>1209</v>
      </c>
      <c r="Y193" s="7">
        <v>7007</v>
      </c>
      <c r="Z193" s="7">
        <v>5815</v>
      </c>
      <c r="AA193" s="7">
        <v>1045</v>
      </c>
      <c r="AB193" s="7">
        <v>2422</v>
      </c>
      <c r="AC193" s="7">
        <v>0</v>
      </c>
      <c r="AD193" s="7">
        <v>664</v>
      </c>
      <c r="AE193" s="7">
        <v>499</v>
      </c>
      <c r="AF193" s="7">
        <v>0</v>
      </c>
      <c r="AG193" s="7">
        <v>3010</v>
      </c>
      <c r="AH193" s="7">
        <v>6564</v>
      </c>
      <c r="AI193" s="7">
        <v>0</v>
      </c>
      <c r="AJ193" s="7">
        <v>8836</v>
      </c>
      <c r="AK193" s="7">
        <v>67125</v>
      </c>
      <c r="AL193" s="7">
        <v>44937</v>
      </c>
      <c r="AM193" s="7">
        <v>2654</v>
      </c>
      <c r="AN193" s="7">
        <v>8047</v>
      </c>
      <c r="AO193" s="7">
        <v>2706</v>
      </c>
      <c r="AP193" s="7">
        <v>1581</v>
      </c>
      <c r="AQ193" s="7">
        <v>3054</v>
      </c>
      <c r="AR193" s="7">
        <v>4860</v>
      </c>
      <c r="AS193" s="7">
        <v>1325</v>
      </c>
      <c r="AT193" s="7">
        <v>5017</v>
      </c>
      <c r="AU193" s="7">
        <v>16921</v>
      </c>
      <c r="AV193" s="7">
        <v>105477</v>
      </c>
      <c r="AW193" s="7">
        <v>609803</v>
      </c>
      <c r="AX193" s="7">
        <v>203274</v>
      </c>
      <c r="AY193" s="7">
        <v>0</v>
      </c>
      <c r="AZ193" s="7">
        <v>0</v>
      </c>
      <c r="BA193" s="7">
        <v>0</v>
      </c>
      <c r="BB193" s="7">
        <v>105477</v>
      </c>
      <c r="BC193" s="7">
        <v>609803</v>
      </c>
      <c r="BD193" s="7">
        <v>203274</v>
      </c>
    </row>
    <row r="194" spans="1:77" x14ac:dyDescent="0.2">
      <c r="A194" s="22" t="s">
        <v>16</v>
      </c>
      <c r="B194" s="4" t="s">
        <v>22</v>
      </c>
      <c r="C194" s="7">
        <v>493405</v>
      </c>
      <c r="D194" s="7">
        <v>1281276</v>
      </c>
      <c r="E194" s="7">
        <v>31691</v>
      </c>
      <c r="F194" s="7">
        <v>91663</v>
      </c>
      <c r="G194" s="7">
        <v>274729</v>
      </c>
      <c r="H194" s="7">
        <v>102091</v>
      </c>
      <c r="I194" s="7">
        <v>7395</v>
      </c>
      <c r="J194" s="7">
        <v>80548</v>
      </c>
      <c r="K194" s="7">
        <v>15326</v>
      </c>
      <c r="L194" s="7">
        <v>4728</v>
      </c>
      <c r="M194" s="7">
        <v>22783</v>
      </c>
      <c r="N194" s="7">
        <v>5220</v>
      </c>
      <c r="O194" s="7">
        <v>1479</v>
      </c>
      <c r="P194" s="7">
        <v>9484</v>
      </c>
      <c r="Q194" s="7">
        <v>5821</v>
      </c>
      <c r="R194" s="7">
        <v>1250</v>
      </c>
      <c r="S194" s="7">
        <v>15782</v>
      </c>
      <c r="T194" s="7">
        <v>7356</v>
      </c>
      <c r="U194" s="7">
        <v>3799</v>
      </c>
      <c r="V194" s="7">
        <v>22753</v>
      </c>
      <c r="W194" s="7">
        <v>26898</v>
      </c>
      <c r="X194" s="7">
        <v>7327</v>
      </c>
      <c r="Y194" s="7">
        <v>12912</v>
      </c>
      <c r="Z194" s="7">
        <v>1634</v>
      </c>
      <c r="AA194" s="7">
        <v>7110</v>
      </c>
      <c r="AB194" s="7">
        <v>9516</v>
      </c>
      <c r="AC194" s="7">
        <v>2197</v>
      </c>
      <c r="AD194" s="7">
        <v>1178</v>
      </c>
      <c r="AE194" s="7">
        <v>397</v>
      </c>
      <c r="AF194" s="7">
        <v>0</v>
      </c>
      <c r="AG194" s="7">
        <v>12114</v>
      </c>
      <c r="AH194" s="7">
        <v>20870</v>
      </c>
      <c r="AI194" s="7">
        <v>3772</v>
      </c>
      <c r="AJ194" s="7">
        <v>45283</v>
      </c>
      <c r="AK194" s="7">
        <v>79684</v>
      </c>
      <c r="AL194" s="7">
        <v>33867</v>
      </c>
      <c r="AM194" s="7">
        <v>14696</v>
      </c>
      <c r="AN194" s="7">
        <v>4767</v>
      </c>
      <c r="AO194" s="7">
        <v>0</v>
      </c>
      <c r="AP194" s="7">
        <v>6539</v>
      </c>
      <c r="AQ194" s="7">
        <v>622</v>
      </c>
      <c r="AR194" s="7">
        <v>0</v>
      </c>
      <c r="AS194" s="7">
        <v>0</v>
      </c>
      <c r="AT194" s="7">
        <v>0</v>
      </c>
      <c r="AU194" s="7">
        <v>0</v>
      </c>
      <c r="AV194" s="7">
        <v>600070</v>
      </c>
      <c r="AW194" s="7">
        <v>1562447</v>
      </c>
      <c r="AX194" s="7">
        <v>249185</v>
      </c>
      <c r="AY194" s="7">
        <v>0</v>
      </c>
      <c r="AZ194" s="7">
        <v>0</v>
      </c>
      <c r="BA194" s="7">
        <v>0</v>
      </c>
      <c r="BB194" s="7">
        <v>600070</v>
      </c>
      <c r="BC194" s="7">
        <v>1562447</v>
      </c>
      <c r="BD194" s="7">
        <v>249185</v>
      </c>
    </row>
    <row r="195" spans="1:77" x14ac:dyDescent="0.2">
      <c r="A195" s="22" t="s">
        <v>60</v>
      </c>
      <c r="B195" s="4" t="s">
        <v>89</v>
      </c>
      <c r="C195" s="7">
        <v>136356</v>
      </c>
      <c r="D195" s="7">
        <v>135626</v>
      </c>
      <c r="E195" s="7">
        <v>0</v>
      </c>
      <c r="F195" s="7">
        <v>0</v>
      </c>
      <c r="G195" s="7">
        <v>0</v>
      </c>
      <c r="H195" s="7">
        <v>0</v>
      </c>
      <c r="I195" s="7">
        <v>0</v>
      </c>
      <c r="J195" s="7">
        <v>0</v>
      </c>
      <c r="K195" s="7">
        <v>0</v>
      </c>
      <c r="L195" s="7">
        <v>0</v>
      </c>
      <c r="M195" s="7">
        <v>0</v>
      </c>
      <c r="N195" s="7">
        <v>0</v>
      </c>
      <c r="O195" s="7">
        <v>0</v>
      </c>
      <c r="P195" s="7">
        <v>0</v>
      </c>
      <c r="Q195" s="7">
        <v>0</v>
      </c>
      <c r="R195" s="7">
        <v>0</v>
      </c>
      <c r="S195" s="7">
        <v>0</v>
      </c>
      <c r="T195" s="7">
        <v>0</v>
      </c>
      <c r="U195" s="7">
        <v>0</v>
      </c>
      <c r="V195" s="7">
        <v>0</v>
      </c>
      <c r="W195" s="7">
        <v>0</v>
      </c>
      <c r="X195" s="7">
        <v>0</v>
      </c>
      <c r="Y195" s="7">
        <v>0</v>
      </c>
      <c r="Z195" s="7">
        <v>0</v>
      </c>
      <c r="AA195" s="7">
        <v>0</v>
      </c>
      <c r="AB195" s="7">
        <v>0</v>
      </c>
      <c r="AC195" s="7">
        <v>0</v>
      </c>
      <c r="AD195" s="7">
        <v>0</v>
      </c>
      <c r="AE195" s="7">
        <v>0</v>
      </c>
      <c r="AF195" s="7">
        <v>0</v>
      </c>
      <c r="AG195" s="7">
        <v>0</v>
      </c>
      <c r="AH195" s="7">
        <v>0</v>
      </c>
      <c r="AI195" s="7">
        <v>0</v>
      </c>
      <c r="AJ195" s="7">
        <v>0</v>
      </c>
      <c r="AK195" s="7">
        <v>0</v>
      </c>
      <c r="AL195" s="7">
        <v>0</v>
      </c>
      <c r="AM195" s="7">
        <v>0</v>
      </c>
      <c r="AN195" s="7">
        <v>0</v>
      </c>
      <c r="AO195" s="7">
        <v>0</v>
      </c>
      <c r="AP195" s="7">
        <v>5351</v>
      </c>
      <c r="AQ195" s="7">
        <v>0</v>
      </c>
      <c r="AR195" s="7">
        <v>0</v>
      </c>
      <c r="AS195" s="7">
        <v>0</v>
      </c>
      <c r="AT195" s="7">
        <v>0</v>
      </c>
      <c r="AU195" s="7">
        <v>0</v>
      </c>
      <c r="AV195" s="7">
        <v>136356</v>
      </c>
      <c r="AW195" s="7">
        <v>135626</v>
      </c>
      <c r="AX195" s="7">
        <v>0</v>
      </c>
      <c r="AY195" s="7">
        <v>0</v>
      </c>
      <c r="AZ195" s="7">
        <v>0</v>
      </c>
      <c r="BA195" s="7">
        <v>0</v>
      </c>
      <c r="BB195" s="7">
        <v>136356</v>
      </c>
      <c r="BC195" s="7">
        <v>135626</v>
      </c>
      <c r="BD195" s="7">
        <v>0</v>
      </c>
    </row>
    <row r="196" spans="1:77" x14ac:dyDescent="0.2">
      <c r="A196" s="22" t="s">
        <v>18</v>
      </c>
      <c r="B196" s="4" t="s">
        <v>92</v>
      </c>
      <c r="C196" s="7">
        <v>191316</v>
      </c>
      <c r="D196" s="7">
        <v>590972</v>
      </c>
      <c r="E196" s="7">
        <v>12797</v>
      </c>
      <c r="F196" s="7">
        <v>52308</v>
      </c>
      <c r="G196" s="7">
        <v>186173</v>
      </c>
      <c r="H196" s="7">
        <v>132001</v>
      </c>
      <c r="I196" s="7">
        <v>4228</v>
      </c>
      <c r="J196" s="7">
        <v>33684</v>
      </c>
      <c r="K196" s="7">
        <v>1611</v>
      </c>
      <c r="L196" s="7">
        <v>3533</v>
      </c>
      <c r="M196" s="7">
        <v>15430</v>
      </c>
      <c r="N196" s="7">
        <v>7647</v>
      </c>
      <c r="O196" s="7">
        <v>2116</v>
      </c>
      <c r="P196" s="7">
        <v>6406</v>
      </c>
      <c r="Q196" s="7">
        <v>8281</v>
      </c>
      <c r="R196" s="7">
        <v>1582</v>
      </c>
      <c r="S196" s="7">
        <v>11638</v>
      </c>
      <c r="T196" s="7">
        <v>23476</v>
      </c>
      <c r="U196" s="7">
        <v>1479</v>
      </c>
      <c r="V196" s="7">
        <v>19887</v>
      </c>
      <c r="W196" s="7">
        <v>17504</v>
      </c>
      <c r="X196" s="7">
        <v>431</v>
      </c>
      <c r="Y196" s="7">
        <v>451</v>
      </c>
      <c r="Z196" s="7">
        <v>1155</v>
      </c>
      <c r="AA196" s="7">
        <v>1693</v>
      </c>
      <c r="AB196" s="7">
        <v>477</v>
      </c>
      <c r="AC196" s="7">
        <v>0</v>
      </c>
      <c r="AD196" s="7">
        <v>802</v>
      </c>
      <c r="AE196" s="7">
        <v>456</v>
      </c>
      <c r="AF196" s="7">
        <v>0</v>
      </c>
      <c r="AG196" s="7">
        <v>12257</v>
      </c>
      <c r="AH196" s="7">
        <v>29108</v>
      </c>
      <c r="AI196" s="7">
        <v>0</v>
      </c>
      <c r="AJ196" s="7">
        <v>24187</v>
      </c>
      <c r="AK196" s="7">
        <v>68636</v>
      </c>
      <c r="AL196" s="7">
        <v>72327</v>
      </c>
      <c r="AM196" s="7">
        <v>4752</v>
      </c>
      <c r="AN196" s="7">
        <v>1821</v>
      </c>
      <c r="AO196" s="7">
        <v>3625</v>
      </c>
      <c r="AP196" s="7">
        <v>3526</v>
      </c>
      <c r="AQ196" s="7">
        <v>504</v>
      </c>
      <c r="AR196" s="7">
        <v>0</v>
      </c>
      <c r="AS196" s="7">
        <v>0</v>
      </c>
      <c r="AT196" s="7">
        <v>0</v>
      </c>
      <c r="AU196" s="7">
        <v>0</v>
      </c>
      <c r="AV196" s="7">
        <v>249095</v>
      </c>
      <c r="AW196" s="7">
        <v>780640</v>
      </c>
      <c r="AX196" s="7">
        <v>151542</v>
      </c>
      <c r="AY196" s="7">
        <v>0</v>
      </c>
      <c r="AZ196" s="7">
        <v>0</v>
      </c>
      <c r="BA196" s="7">
        <v>0</v>
      </c>
      <c r="BB196" s="7">
        <v>249095</v>
      </c>
      <c r="BC196" s="7">
        <v>780640</v>
      </c>
      <c r="BD196" s="7">
        <v>151542</v>
      </c>
    </row>
    <row r="197" spans="1:77" x14ac:dyDescent="0.2">
      <c r="A197" s="22" t="s">
        <v>19</v>
      </c>
      <c r="B197" s="4" t="s">
        <v>90</v>
      </c>
      <c r="C197" s="7">
        <v>0</v>
      </c>
      <c r="D197" s="7">
        <v>0</v>
      </c>
      <c r="E197" s="7">
        <v>0</v>
      </c>
      <c r="F197" s="7">
        <v>0</v>
      </c>
      <c r="G197" s="7">
        <v>0</v>
      </c>
      <c r="H197" s="7">
        <v>0</v>
      </c>
      <c r="I197" s="7">
        <v>0</v>
      </c>
      <c r="J197" s="7">
        <v>0</v>
      </c>
      <c r="K197" s="7">
        <v>0</v>
      </c>
      <c r="L197" s="7">
        <v>0</v>
      </c>
      <c r="M197" s="7">
        <v>0</v>
      </c>
      <c r="N197" s="7">
        <v>0</v>
      </c>
      <c r="O197" s="7">
        <v>0</v>
      </c>
      <c r="P197" s="7">
        <v>0</v>
      </c>
      <c r="Q197" s="7">
        <v>0</v>
      </c>
      <c r="R197" s="7">
        <v>0</v>
      </c>
      <c r="S197" s="7">
        <v>0</v>
      </c>
      <c r="T197" s="7">
        <v>0</v>
      </c>
      <c r="U197" s="7">
        <v>0</v>
      </c>
      <c r="V197" s="7">
        <v>0</v>
      </c>
      <c r="W197" s="7">
        <v>0</v>
      </c>
      <c r="X197" s="7">
        <v>0</v>
      </c>
      <c r="Y197" s="7">
        <v>0</v>
      </c>
      <c r="Z197" s="7">
        <v>0</v>
      </c>
      <c r="AA197" s="7">
        <v>0</v>
      </c>
      <c r="AB197" s="7">
        <v>0</v>
      </c>
      <c r="AC197" s="7">
        <v>0</v>
      </c>
      <c r="AD197" s="7">
        <v>0</v>
      </c>
      <c r="AE197" s="7">
        <v>0</v>
      </c>
      <c r="AF197" s="7">
        <v>0</v>
      </c>
      <c r="AG197" s="7">
        <v>0</v>
      </c>
      <c r="AH197" s="7">
        <v>0</v>
      </c>
      <c r="AI197" s="7">
        <v>0</v>
      </c>
      <c r="AJ197" s="7">
        <v>0</v>
      </c>
      <c r="AK197" s="7">
        <v>0</v>
      </c>
      <c r="AL197" s="7">
        <v>0</v>
      </c>
      <c r="AM197" s="7">
        <v>0</v>
      </c>
      <c r="AN197" s="7">
        <v>0</v>
      </c>
      <c r="AO197" s="7">
        <v>0</v>
      </c>
      <c r="AP197" s="7">
        <v>0</v>
      </c>
      <c r="AQ197" s="7">
        <v>0</v>
      </c>
      <c r="AR197" s="7">
        <v>0</v>
      </c>
      <c r="AS197" s="7">
        <v>0</v>
      </c>
      <c r="AT197" s="7">
        <v>0</v>
      </c>
      <c r="AU197" s="7">
        <v>0</v>
      </c>
      <c r="AV197" s="7">
        <v>0</v>
      </c>
      <c r="AW197" s="7">
        <v>0</v>
      </c>
      <c r="AX197" s="7">
        <v>0</v>
      </c>
      <c r="AY197" s="7">
        <v>0</v>
      </c>
      <c r="AZ197" s="7">
        <v>0</v>
      </c>
      <c r="BA197" s="7">
        <v>0</v>
      </c>
      <c r="BB197" s="7">
        <v>0</v>
      </c>
      <c r="BC197" s="7">
        <v>0</v>
      </c>
      <c r="BD197" s="7">
        <v>0</v>
      </c>
    </row>
    <row r="198" spans="1:77" x14ac:dyDescent="0.2">
      <c r="A198" s="22" t="s">
        <v>20</v>
      </c>
      <c r="B198" s="4" t="s">
        <v>91</v>
      </c>
      <c r="C198" s="7">
        <v>0</v>
      </c>
      <c r="D198" s="7">
        <v>0</v>
      </c>
      <c r="E198" s="7">
        <v>0</v>
      </c>
      <c r="F198" s="7">
        <v>0</v>
      </c>
      <c r="G198" s="7">
        <v>0</v>
      </c>
      <c r="H198" s="7">
        <v>0</v>
      </c>
      <c r="I198" s="7">
        <v>0</v>
      </c>
      <c r="J198" s="7">
        <v>0</v>
      </c>
      <c r="K198" s="7">
        <v>0</v>
      </c>
      <c r="L198" s="7">
        <v>0</v>
      </c>
      <c r="M198" s="7">
        <v>0</v>
      </c>
      <c r="N198" s="7">
        <v>0</v>
      </c>
      <c r="O198" s="7">
        <v>0</v>
      </c>
      <c r="P198" s="7">
        <v>0</v>
      </c>
      <c r="Q198" s="7">
        <v>0</v>
      </c>
      <c r="R198" s="7">
        <v>0</v>
      </c>
      <c r="S198" s="7">
        <v>0</v>
      </c>
      <c r="T198" s="7">
        <v>0</v>
      </c>
      <c r="U198" s="7">
        <v>0</v>
      </c>
      <c r="V198" s="7">
        <v>0</v>
      </c>
      <c r="W198" s="7">
        <v>0</v>
      </c>
      <c r="X198" s="7">
        <v>0</v>
      </c>
      <c r="Y198" s="7">
        <v>0</v>
      </c>
      <c r="Z198" s="7">
        <v>0</v>
      </c>
      <c r="AA198" s="7">
        <v>0</v>
      </c>
      <c r="AB198" s="7">
        <v>0</v>
      </c>
      <c r="AC198" s="7">
        <v>0</v>
      </c>
      <c r="AD198" s="7">
        <v>0</v>
      </c>
      <c r="AE198" s="7">
        <v>0</v>
      </c>
      <c r="AF198" s="7">
        <v>0</v>
      </c>
      <c r="AG198" s="7">
        <v>0</v>
      </c>
      <c r="AH198" s="7">
        <v>0</v>
      </c>
      <c r="AI198" s="7">
        <v>0</v>
      </c>
      <c r="AJ198" s="7">
        <v>0</v>
      </c>
      <c r="AK198" s="7">
        <v>0</v>
      </c>
      <c r="AL198" s="7">
        <v>0</v>
      </c>
      <c r="AM198" s="7">
        <v>0</v>
      </c>
      <c r="AN198" s="7">
        <v>0</v>
      </c>
      <c r="AO198" s="7">
        <v>0</v>
      </c>
      <c r="AP198" s="7">
        <v>0</v>
      </c>
      <c r="AQ198" s="7">
        <v>0</v>
      </c>
      <c r="AR198" s="7">
        <v>0</v>
      </c>
      <c r="AS198" s="7">
        <v>0</v>
      </c>
      <c r="AT198" s="7">
        <v>0</v>
      </c>
      <c r="AU198" s="7">
        <v>0</v>
      </c>
      <c r="AV198" s="7">
        <v>0</v>
      </c>
      <c r="AW198" s="7">
        <v>0</v>
      </c>
      <c r="AX198" s="7">
        <v>0</v>
      </c>
      <c r="AY198" s="7">
        <v>0</v>
      </c>
      <c r="AZ198" s="7">
        <v>0</v>
      </c>
      <c r="BA198" s="7">
        <v>0</v>
      </c>
      <c r="BB198" s="7">
        <v>0</v>
      </c>
      <c r="BC198" s="7">
        <v>0</v>
      </c>
      <c r="BD198" s="7">
        <v>0</v>
      </c>
    </row>
    <row r="199" spans="1:77" x14ac:dyDescent="0.2">
      <c r="A199" s="22" t="s">
        <v>21</v>
      </c>
      <c r="B199" s="4" t="s">
        <v>24</v>
      </c>
      <c r="C199" s="7">
        <v>3134</v>
      </c>
      <c r="D199" s="7">
        <v>5935</v>
      </c>
      <c r="E199" s="7">
        <v>0</v>
      </c>
      <c r="F199" s="7">
        <v>962</v>
      </c>
      <c r="G199" s="7">
        <v>4345</v>
      </c>
      <c r="H199" s="7">
        <v>0</v>
      </c>
      <c r="I199" s="7">
        <v>246</v>
      </c>
      <c r="J199" s="7">
        <v>1381</v>
      </c>
      <c r="K199" s="7">
        <v>0</v>
      </c>
      <c r="L199" s="7">
        <v>95</v>
      </c>
      <c r="M199" s="7">
        <v>786</v>
      </c>
      <c r="N199" s="7">
        <v>0</v>
      </c>
      <c r="O199" s="7">
        <v>40</v>
      </c>
      <c r="P199" s="7">
        <v>0</v>
      </c>
      <c r="Q199" s="7">
        <v>0</v>
      </c>
      <c r="R199" s="7">
        <v>60</v>
      </c>
      <c r="S199" s="7">
        <v>943</v>
      </c>
      <c r="T199" s="7">
        <v>0</v>
      </c>
      <c r="U199" s="7">
        <v>0</v>
      </c>
      <c r="V199" s="7">
        <v>0</v>
      </c>
      <c r="W199" s="7">
        <v>0</v>
      </c>
      <c r="X199" s="7">
        <v>70</v>
      </c>
      <c r="Y199" s="7">
        <v>0</v>
      </c>
      <c r="Z199" s="7">
        <v>0</v>
      </c>
      <c r="AA199" s="7">
        <v>0</v>
      </c>
      <c r="AB199" s="7">
        <v>0</v>
      </c>
      <c r="AC199" s="7">
        <v>0</v>
      </c>
      <c r="AD199" s="7">
        <v>0</v>
      </c>
      <c r="AE199" s="7">
        <v>0</v>
      </c>
      <c r="AF199" s="7">
        <v>0</v>
      </c>
      <c r="AG199" s="7">
        <v>127</v>
      </c>
      <c r="AH199" s="7">
        <v>0</v>
      </c>
      <c r="AI199" s="7">
        <v>0</v>
      </c>
      <c r="AJ199" s="7">
        <v>324</v>
      </c>
      <c r="AK199" s="7">
        <v>1235</v>
      </c>
      <c r="AL199" s="7">
        <v>0</v>
      </c>
      <c r="AM199" s="7">
        <v>17</v>
      </c>
      <c r="AN199" s="7">
        <v>0</v>
      </c>
      <c r="AO199" s="7">
        <v>0</v>
      </c>
      <c r="AP199" s="7">
        <v>62</v>
      </c>
      <c r="AQ199" s="7">
        <v>0</v>
      </c>
      <c r="AR199" s="7">
        <v>0</v>
      </c>
      <c r="AS199" s="7">
        <v>0</v>
      </c>
      <c r="AT199" s="7">
        <v>0</v>
      </c>
      <c r="AU199" s="7">
        <v>0</v>
      </c>
      <c r="AV199" s="7">
        <v>4113</v>
      </c>
      <c r="AW199" s="7">
        <v>10280</v>
      </c>
      <c r="AX199" s="7">
        <v>0</v>
      </c>
      <c r="AY199" s="7">
        <v>0</v>
      </c>
      <c r="AZ199" s="7">
        <v>0</v>
      </c>
      <c r="BA199" s="7">
        <v>3375</v>
      </c>
      <c r="BB199" s="7">
        <v>4113</v>
      </c>
      <c r="BC199" s="7">
        <v>10280</v>
      </c>
      <c r="BD199" s="7">
        <v>3375</v>
      </c>
    </row>
    <row r="200" spans="1:77" x14ac:dyDescent="0.2">
      <c r="A200" s="22" t="s">
        <v>23</v>
      </c>
      <c r="B200" s="4" t="s">
        <v>25</v>
      </c>
      <c r="C200" s="7">
        <v>0</v>
      </c>
      <c r="D200" s="7">
        <v>0</v>
      </c>
      <c r="E200" s="7">
        <v>0</v>
      </c>
      <c r="F200" s="7">
        <v>0</v>
      </c>
      <c r="G200" s="7">
        <v>0</v>
      </c>
      <c r="H200" s="7">
        <v>0</v>
      </c>
      <c r="I200" s="7">
        <v>0</v>
      </c>
      <c r="J200" s="7">
        <v>0</v>
      </c>
      <c r="K200" s="7">
        <v>0</v>
      </c>
      <c r="L200" s="7">
        <v>0</v>
      </c>
      <c r="M200" s="7">
        <v>0</v>
      </c>
      <c r="N200" s="7">
        <v>0</v>
      </c>
      <c r="O200" s="7">
        <v>0</v>
      </c>
      <c r="P200" s="7">
        <v>0</v>
      </c>
      <c r="Q200" s="7">
        <v>0</v>
      </c>
      <c r="R200" s="7">
        <v>0</v>
      </c>
      <c r="S200" s="7">
        <v>0</v>
      </c>
      <c r="T200" s="7">
        <v>0</v>
      </c>
      <c r="U200" s="7">
        <v>0</v>
      </c>
      <c r="V200" s="7">
        <v>0</v>
      </c>
      <c r="W200" s="7">
        <v>0</v>
      </c>
      <c r="X200" s="7">
        <v>0</v>
      </c>
      <c r="Y200" s="7">
        <v>0</v>
      </c>
      <c r="Z200" s="7">
        <v>0</v>
      </c>
      <c r="AA200" s="7">
        <v>0</v>
      </c>
      <c r="AB200" s="7">
        <v>0</v>
      </c>
      <c r="AC200" s="7">
        <v>0</v>
      </c>
      <c r="AD200" s="7">
        <v>0</v>
      </c>
      <c r="AE200" s="7">
        <v>0</v>
      </c>
      <c r="AF200" s="7">
        <v>0</v>
      </c>
      <c r="AG200" s="7">
        <v>0</v>
      </c>
      <c r="AH200" s="7">
        <v>0</v>
      </c>
      <c r="AI200" s="7">
        <v>0</v>
      </c>
      <c r="AJ200" s="7">
        <v>0</v>
      </c>
      <c r="AK200" s="7">
        <v>0</v>
      </c>
      <c r="AL200" s="7">
        <v>0</v>
      </c>
      <c r="AM200" s="7">
        <v>0</v>
      </c>
      <c r="AN200" s="7">
        <v>0</v>
      </c>
      <c r="AO200" s="7">
        <v>0</v>
      </c>
      <c r="AP200" s="7">
        <v>0</v>
      </c>
      <c r="AQ200" s="7">
        <v>0</v>
      </c>
      <c r="AR200" s="7">
        <v>0</v>
      </c>
      <c r="AS200" s="7">
        <v>0</v>
      </c>
      <c r="AT200" s="7">
        <v>0</v>
      </c>
      <c r="AU200" s="7">
        <v>0</v>
      </c>
      <c r="AV200" s="7">
        <v>0</v>
      </c>
      <c r="AW200" s="7">
        <v>0</v>
      </c>
      <c r="AX200" s="7">
        <v>0</v>
      </c>
      <c r="AY200" s="7">
        <v>0</v>
      </c>
      <c r="AZ200" s="7">
        <v>0</v>
      </c>
      <c r="BA200" s="7">
        <v>0</v>
      </c>
      <c r="BB200" s="7">
        <v>0</v>
      </c>
      <c r="BC200" s="7">
        <v>0</v>
      </c>
      <c r="BD200" s="7">
        <v>0</v>
      </c>
    </row>
    <row r="201" spans="1:77" x14ac:dyDescent="0.2">
      <c r="A201" s="52"/>
      <c r="B201" s="9"/>
      <c r="C201" s="56"/>
      <c r="D201" s="56"/>
      <c r="E201" s="56"/>
      <c r="F201" s="56"/>
      <c r="G201" s="56"/>
      <c r="H201" s="56"/>
      <c r="I201" s="56"/>
      <c r="J201" s="56"/>
      <c r="K201" s="56"/>
      <c r="L201" s="56"/>
      <c r="M201" s="56"/>
      <c r="N201" s="56"/>
      <c r="O201" s="56"/>
      <c r="P201" s="56"/>
      <c r="Q201" s="56"/>
      <c r="R201" s="56"/>
      <c r="S201" s="56"/>
      <c r="T201" s="56"/>
      <c r="U201" s="56"/>
      <c r="V201" s="56"/>
      <c r="W201" s="56"/>
      <c r="X201" s="56"/>
      <c r="Y201" s="56"/>
      <c r="Z201" s="56"/>
      <c r="AA201" s="56"/>
      <c r="AB201" s="56"/>
      <c r="AC201" s="56"/>
      <c r="AD201" s="56"/>
      <c r="AE201" s="56"/>
      <c r="AF201" s="56"/>
      <c r="AG201" s="56"/>
      <c r="AH201" s="56"/>
      <c r="AI201" s="56"/>
      <c r="AJ201" s="56"/>
      <c r="AK201" s="56"/>
      <c r="AL201" s="56"/>
      <c r="AM201" s="56"/>
      <c r="AN201" s="56"/>
      <c r="AO201" s="56"/>
      <c r="AP201" s="56"/>
      <c r="AQ201" s="56"/>
      <c r="AR201" s="56"/>
      <c r="AS201" s="56"/>
      <c r="AT201" s="56"/>
      <c r="AU201" s="56"/>
      <c r="AV201" s="56"/>
      <c r="AW201" s="56"/>
      <c r="AX201" s="56"/>
      <c r="AY201" s="56"/>
      <c r="AZ201" s="56"/>
      <c r="BA201" s="56"/>
      <c r="BB201" s="56"/>
      <c r="BC201" s="56"/>
      <c r="BD201" s="56"/>
    </row>
    <row r="202" spans="1:77" x14ac:dyDescent="0.2">
      <c r="A202" s="24"/>
      <c r="B202" s="3"/>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c r="AB202" s="24"/>
      <c r="AC202" s="24"/>
      <c r="AD202" s="24"/>
      <c r="AE202" s="24"/>
      <c r="AF202" s="24"/>
      <c r="AG202" s="24"/>
      <c r="AH202" s="24"/>
      <c r="AI202" s="24"/>
      <c r="AJ202" s="24"/>
      <c r="AK202" s="24"/>
      <c r="AL202" s="24"/>
      <c r="AM202" s="24"/>
      <c r="AN202" s="24"/>
      <c r="AO202" s="24"/>
      <c r="AP202" s="24"/>
      <c r="AQ202" s="24"/>
      <c r="AR202" s="24"/>
      <c r="AS202" s="24"/>
      <c r="AT202" s="24"/>
      <c r="AU202" s="24"/>
      <c r="AV202" s="24"/>
      <c r="AW202" s="24"/>
      <c r="AX202" s="24"/>
      <c r="AY202" s="24"/>
      <c r="AZ202" s="24"/>
      <c r="BA202" s="24"/>
      <c r="BB202" s="24"/>
      <c r="BC202" s="24"/>
      <c r="BD202" s="24"/>
    </row>
    <row r="203" spans="1:77" ht="15" x14ac:dyDescent="0.25">
      <c r="A203" s="13" t="s">
        <v>111</v>
      </c>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c r="AY203" s="3"/>
      <c r="AZ203" s="3"/>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row>
    <row r="204" spans="1:77" x14ac:dyDescent="0.2">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c r="AT204" s="3"/>
      <c r="AU204" s="3"/>
      <c r="AV204" s="3"/>
      <c r="AW204" s="3"/>
      <c r="AX204" s="3"/>
      <c r="AY204" s="3"/>
      <c r="AZ204" s="3"/>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row>
    <row r="205" spans="1:77" x14ac:dyDescent="0.2">
      <c r="A205" s="99" t="s">
        <v>26</v>
      </c>
      <c r="B205" s="98" t="s">
        <v>27</v>
      </c>
      <c r="C205" s="98" t="s">
        <v>112</v>
      </c>
      <c r="D205" s="98" t="s">
        <v>113</v>
      </c>
      <c r="E205" s="98" t="s">
        <v>114</v>
      </c>
      <c r="F205" s="98" t="s">
        <v>115</v>
      </c>
      <c r="G205" s="98"/>
      <c r="H205" s="98"/>
      <c r="I205" s="98"/>
      <c r="J205" s="98"/>
      <c r="K205" s="98"/>
      <c r="L205" s="98" t="s">
        <v>116</v>
      </c>
      <c r="M205" s="98"/>
      <c r="N205" s="98"/>
      <c r="O205" s="98" t="s">
        <v>117</v>
      </c>
      <c r="P205" s="98"/>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3"/>
      <c r="AW205" s="3"/>
      <c r="AX205" s="3"/>
      <c r="AY205" s="3"/>
      <c r="AZ205" s="3"/>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row>
    <row r="206" spans="1:77" ht="42.75" x14ac:dyDescent="0.2">
      <c r="A206" s="99"/>
      <c r="B206" s="98"/>
      <c r="C206" s="98"/>
      <c r="D206" s="98"/>
      <c r="E206" s="98"/>
      <c r="F206" s="84" t="s">
        <v>70</v>
      </c>
      <c r="G206" s="84" t="s">
        <v>71</v>
      </c>
      <c r="H206" s="84" t="s">
        <v>72</v>
      </c>
      <c r="I206" s="84" t="s">
        <v>73</v>
      </c>
      <c r="J206" s="84" t="s">
        <v>0</v>
      </c>
      <c r="K206" s="84" t="s">
        <v>118</v>
      </c>
      <c r="L206" s="84" t="s">
        <v>119</v>
      </c>
      <c r="M206" s="84" t="s">
        <v>120</v>
      </c>
      <c r="N206" s="84" t="s">
        <v>77</v>
      </c>
      <c r="O206" s="84" t="s">
        <v>121</v>
      </c>
      <c r="P206" s="84" t="s">
        <v>146</v>
      </c>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3"/>
      <c r="AW206" s="3"/>
      <c r="AX206" s="3"/>
      <c r="AY206" s="3"/>
      <c r="AZ206" s="3"/>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row>
    <row r="207" spans="1:77" x14ac:dyDescent="0.2">
      <c r="A207" s="22" t="s">
        <v>3</v>
      </c>
      <c r="B207" s="4" t="s">
        <v>144</v>
      </c>
      <c r="C207" s="7">
        <v>0</v>
      </c>
      <c r="D207" s="7">
        <v>0</v>
      </c>
      <c r="E207" s="7">
        <v>0</v>
      </c>
      <c r="F207" s="8">
        <v>0</v>
      </c>
      <c r="G207" s="8">
        <v>0</v>
      </c>
      <c r="H207" s="8">
        <v>0</v>
      </c>
      <c r="I207" s="8">
        <v>0</v>
      </c>
      <c r="J207" s="8">
        <v>0</v>
      </c>
      <c r="K207" s="8">
        <v>0</v>
      </c>
      <c r="L207" s="7">
        <v>0</v>
      </c>
      <c r="M207" s="7">
        <v>0</v>
      </c>
      <c r="N207" s="7">
        <v>0</v>
      </c>
      <c r="O207" s="57">
        <v>0</v>
      </c>
      <c r="P207" s="7">
        <v>0</v>
      </c>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c r="AY207" s="3"/>
      <c r="AZ207" s="3"/>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row>
    <row r="208" spans="1:77" x14ac:dyDescent="0.2">
      <c r="A208" s="22" t="s">
        <v>4</v>
      </c>
      <c r="B208" s="4" t="s">
        <v>145</v>
      </c>
      <c r="C208" s="7">
        <v>0</v>
      </c>
      <c r="D208" s="7">
        <v>0</v>
      </c>
      <c r="E208" s="7">
        <v>0</v>
      </c>
      <c r="F208" s="8">
        <v>0</v>
      </c>
      <c r="G208" s="8">
        <v>0</v>
      </c>
      <c r="H208" s="8">
        <v>0</v>
      </c>
      <c r="I208" s="8">
        <v>0</v>
      </c>
      <c r="J208" s="8">
        <v>0</v>
      </c>
      <c r="K208" s="8">
        <v>0</v>
      </c>
      <c r="L208" s="7">
        <v>0</v>
      </c>
      <c r="M208" s="7">
        <v>0</v>
      </c>
      <c r="N208" s="7">
        <v>0</v>
      </c>
      <c r="O208" s="57">
        <v>0</v>
      </c>
      <c r="P208" s="7">
        <v>0</v>
      </c>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c r="AY208" s="3"/>
      <c r="AZ208" s="3"/>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row>
    <row r="209" spans="1:77" x14ac:dyDescent="0.2">
      <c r="A209" s="22" t="s">
        <v>5</v>
      </c>
      <c r="B209" s="4" t="s">
        <v>83</v>
      </c>
      <c r="C209" s="7">
        <v>0</v>
      </c>
      <c r="D209" s="7">
        <v>0</v>
      </c>
      <c r="E209" s="7">
        <v>0</v>
      </c>
      <c r="F209" s="8">
        <v>0</v>
      </c>
      <c r="G209" s="8">
        <v>0</v>
      </c>
      <c r="H209" s="8">
        <v>0</v>
      </c>
      <c r="I209" s="8">
        <v>0</v>
      </c>
      <c r="J209" s="8">
        <v>0</v>
      </c>
      <c r="K209" s="8">
        <v>0</v>
      </c>
      <c r="L209" s="7">
        <v>0</v>
      </c>
      <c r="M209" s="7">
        <v>0</v>
      </c>
      <c r="N209" s="7">
        <v>0</v>
      </c>
      <c r="O209" s="57">
        <v>0</v>
      </c>
      <c r="P209" s="7">
        <v>0</v>
      </c>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c r="AY209" s="3"/>
      <c r="AZ209" s="3"/>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row>
    <row r="210" spans="1:77" x14ac:dyDescent="0.2">
      <c r="A210" s="22" t="s">
        <v>6</v>
      </c>
      <c r="B210" s="4" t="s">
        <v>84</v>
      </c>
      <c r="C210" s="7">
        <v>0</v>
      </c>
      <c r="D210" s="7">
        <v>0</v>
      </c>
      <c r="E210" s="7">
        <v>0</v>
      </c>
      <c r="F210" s="8">
        <v>0</v>
      </c>
      <c r="G210" s="8">
        <v>0</v>
      </c>
      <c r="H210" s="8">
        <v>0</v>
      </c>
      <c r="I210" s="8">
        <v>0</v>
      </c>
      <c r="J210" s="8">
        <v>0</v>
      </c>
      <c r="K210" s="8">
        <v>0</v>
      </c>
      <c r="L210" s="7">
        <v>0</v>
      </c>
      <c r="M210" s="7">
        <v>0</v>
      </c>
      <c r="N210" s="7">
        <v>0</v>
      </c>
      <c r="O210" s="57">
        <v>0</v>
      </c>
      <c r="P210" s="7">
        <v>0</v>
      </c>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c r="AY210" s="3"/>
      <c r="AZ210" s="3"/>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row>
    <row r="211" spans="1:77" x14ac:dyDescent="0.2">
      <c r="A211" s="22" t="s">
        <v>134</v>
      </c>
      <c r="B211" s="4" t="s">
        <v>9</v>
      </c>
      <c r="C211" s="7">
        <v>22</v>
      </c>
      <c r="D211" s="7">
        <v>1907</v>
      </c>
      <c r="E211" s="7">
        <v>141</v>
      </c>
      <c r="F211" s="8">
        <v>1</v>
      </c>
      <c r="G211" s="8">
        <v>0</v>
      </c>
      <c r="H211" s="8">
        <v>0</v>
      </c>
      <c r="I211" s="8">
        <v>0</v>
      </c>
      <c r="J211" s="8">
        <v>0</v>
      </c>
      <c r="K211" s="8">
        <v>1</v>
      </c>
      <c r="L211" s="7">
        <v>1035</v>
      </c>
      <c r="M211" s="7">
        <v>872</v>
      </c>
      <c r="N211" s="7">
        <v>0</v>
      </c>
      <c r="O211" s="57">
        <v>0.09</v>
      </c>
      <c r="P211" s="7">
        <v>32.14</v>
      </c>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c r="AY211" s="3"/>
      <c r="AZ211" s="3"/>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row>
    <row r="212" spans="1:77" x14ac:dyDescent="0.2">
      <c r="A212" s="22" t="s">
        <v>7</v>
      </c>
      <c r="B212" s="4" t="s">
        <v>130</v>
      </c>
      <c r="C212" s="7">
        <v>0</v>
      </c>
      <c r="D212" s="7">
        <v>0</v>
      </c>
      <c r="E212" s="7">
        <v>0</v>
      </c>
      <c r="F212" s="8">
        <v>0</v>
      </c>
      <c r="G212" s="8">
        <v>0</v>
      </c>
      <c r="H212" s="8">
        <v>0</v>
      </c>
      <c r="I212" s="8">
        <v>0</v>
      </c>
      <c r="J212" s="8">
        <v>0</v>
      </c>
      <c r="K212" s="8">
        <v>0</v>
      </c>
      <c r="L212" s="7">
        <v>0</v>
      </c>
      <c r="M212" s="7">
        <v>0</v>
      </c>
      <c r="N212" s="7">
        <v>0</v>
      </c>
      <c r="O212" s="57">
        <v>0</v>
      </c>
      <c r="P212" s="7">
        <v>0</v>
      </c>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c r="AY212" s="3"/>
      <c r="AZ212" s="3"/>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row>
    <row r="213" spans="1:77" x14ac:dyDescent="0.2">
      <c r="A213" s="22" t="s">
        <v>8</v>
      </c>
      <c r="B213" s="4" t="s">
        <v>85</v>
      </c>
      <c r="C213" s="7">
        <v>0</v>
      </c>
      <c r="D213" s="7">
        <v>0</v>
      </c>
      <c r="E213" s="7">
        <v>0</v>
      </c>
      <c r="F213" s="8">
        <v>0</v>
      </c>
      <c r="G213" s="8">
        <v>0</v>
      </c>
      <c r="H213" s="8">
        <v>0</v>
      </c>
      <c r="I213" s="8">
        <v>0</v>
      </c>
      <c r="J213" s="8">
        <v>0</v>
      </c>
      <c r="K213" s="8">
        <v>0</v>
      </c>
      <c r="L213" s="7">
        <v>0</v>
      </c>
      <c r="M213" s="7">
        <v>0</v>
      </c>
      <c r="N213" s="7">
        <v>0</v>
      </c>
      <c r="O213" s="57">
        <v>0</v>
      </c>
      <c r="P213" s="7">
        <v>0</v>
      </c>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c r="AY213" s="3"/>
      <c r="AZ213" s="3"/>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row>
    <row r="214" spans="1:77" x14ac:dyDescent="0.2">
      <c r="A214" s="22" t="s">
        <v>10</v>
      </c>
      <c r="B214" s="4" t="s">
        <v>131</v>
      </c>
      <c r="C214" s="7">
        <v>0</v>
      </c>
      <c r="D214" s="7">
        <v>0</v>
      </c>
      <c r="E214" s="7">
        <v>0</v>
      </c>
      <c r="F214" s="8">
        <v>0</v>
      </c>
      <c r="G214" s="8">
        <v>0</v>
      </c>
      <c r="H214" s="8">
        <v>0</v>
      </c>
      <c r="I214" s="8">
        <v>0</v>
      </c>
      <c r="J214" s="8">
        <v>0</v>
      </c>
      <c r="K214" s="8">
        <v>0</v>
      </c>
      <c r="L214" s="7">
        <v>0</v>
      </c>
      <c r="M214" s="7">
        <v>0</v>
      </c>
      <c r="N214" s="7">
        <v>0</v>
      </c>
      <c r="O214" s="57">
        <v>0</v>
      </c>
      <c r="P214" s="7">
        <v>0</v>
      </c>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c r="AY214" s="3"/>
      <c r="AZ214" s="3"/>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row>
    <row r="215" spans="1:77" x14ac:dyDescent="0.2">
      <c r="A215" s="22" t="s">
        <v>11</v>
      </c>
      <c r="B215" s="4" t="s">
        <v>86</v>
      </c>
      <c r="C215" s="7">
        <v>0</v>
      </c>
      <c r="D215" s="7">
        <v>0</v>
      </c>
      <c r="E215" s="7">
        <v>0</v>
      </c>
      <c r="F215" s="8">
        <v>0</v>
      </c>
      <c r="G215" s="8">
        <v>0</v>
      </c>
      <c r="H215" s="8">
        <v>0</v>
      </c>
      <c r="I215" s="8">
        <v>0</v>
      </c>
      <c r="J215" s="8">
        <v>0</v>
      </c>
      <c r="K215" s="8">
        <v>0</v>
      </c>
      <c r="L215" s="7">
        <v>0</v>
      </c>
      <c r="M215" s="7">
        <v>0</v>
      </c>
      <c r="N215" s="7">
        <v>0</v>
      </c>
      <c r="O215" s="57">
        <v>0</v>
      </c>
      <c r="P215" s="7">
        <v>0</v>
      </c>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c r="AY215" s="3"/>
      <c r="AZ215" s="3"/>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row>
    <row r="216" spans="1:77" x14ac:dyDescent="0.2">
      <c r="A216" s="22" t="s">
        <v>12</v>
      </c>
      <c r="B216" s="4" t="s">
        <v>87</v>
      </c>
      <c r="C216" s="7">
        <v>0</v>
      </c>
      <c r="D216" s="7">
        <v>0</v>
      </c>
      <c r="E216" s="7">
        <v>0</v>
      </c>
      <c r="F216" s="8">
        <v>0</v>
      </c>
      <c r="G216" s="8">
        <v>0</v>
      </c>
      <c r="H216" s="8">
        <v>0</v>
      </c>
      <c r="I216" s="8">
        <v>0</v>
      </c>
      <c r="J216" s="8">
        <v>0</v>
      </c>
      <c r="K216" s="8">
        <v>0</v>
      </c>
      <c r="L216" s="7">
        <v>0</v>
      </c>
      <c r="M216" s="7">
        <v>0</v>
      </c>
      <c r="N216" s="7">
        <v>0</v>
      </c>
      <c r="O216" s="57">
        <v>0</v>
      </c>
      <c r="P216" s="7">
        <v>0</v>
      </c>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c r="AY216" s="3"/>
      <c r="AZ216" s="3"/>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row>
    <row r="217" spans="1:77" x14ac:dyDescent="0.2">
      <c r="A217" s="22" t="s">
        <v>13</v>
      </c>
      <c r="B217" s="4" t="s">
        <v>17</v>
      </c>
      <c r="C217" s="7">
        <v>0</v>
      </c>
      <c r="D217" s="7">
        <v>0</v>
      </c>
      <c r="E217" s="7">
        <v>0</v>
      </c>
      <c r="F217" s="8">
        <v>0</v>
      </c>
      <c r="G217" s="8">
        <v>0</v>
      </c>
      <c r="H217" s="8">
        <v>0</v>
      </c>
      <c r="I217" s="8">
        <v>0</v>
      </c>
      <c r="J217" s="8">
        <v>0</v>
      </c>
      <c r="K217" s="8">
        <v>0</v>
      </c>
      <c r="L217" s="7">
        <v>0</v>
      </c>
      <c r="M217" s="7">
        <v>0</v>
      </c>
      <c r="N217" s="7">
        <v>0</v>
      </c>
      <c r="O217" s="57">
        <v>0</v>
      </c>
      <c r="P217" s="7">
        <v>0</v>
      </c>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c r="AY217" s="3"/>
      <c r="AZ217" s="3"/>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row>
    <row r="218" spans="1:77" x14ac:dyDescent="0.2">
      <c r="A218" s="22" t="s">
        <v>14</v>
      </c>
      <c r="B218" s="4" t="s">
        <v>88</v>
      </c>
      <c r="C218" s="7">
        <v>0</v>
      </c>
      <c r="D218" s="7">
        <v>0</v>
      </c>
      <c r="E218" s="7">
        <v>0</v>
      </c>
      <c r="F218" s="8">
        <v>0</v>
      </c>
      <c r="G218" s="8">
        <v>0</v>
      </c>
      <c r="H218" s="8">
        <v>0</v>
      </c>
      <c r="I218" s="8">
        <v>0</v>
      </c>
      <c r="J218" s="8">
        <v>0</v>
      </c>
      <c r="K218" s="8">
        <v>0</v>
      </c>
      <c r="L218" s="7">
        <v>0</v>
      </c>
      <c r="M218" s="7">
        <v>0</v>
      </c>
      <c r="N218" s="7">
        <v>0</v>
      </c>
      <c r="O218" s="57">
        <v>0</v>
      </c>
      <c r="P218" s="7">
        <v>0</v>
      </c>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c r="AY218" s="3"/>
      <c r="AZ218" s="3"/>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row>
    <row r="219" spans="1:77" x14ac:dyDescent="0.2">
      <c r="A219" s="22" t="s">
        <v>15</v>
      </c>
      <c r="B219" s="4" t="s">
        <v>132</v>
      </c>
      <c r="C219" s="7">
        <v>0</v>
      </c>
      <c r="D219" s="7">
        <v>0</v>
      </c>
      <c r="E219" s="7">
        <v>0</v>
      </c>
      <c r="F219" s="8">
        <v>0</v>
      </c>
      <c r="G219" s="8">
        <v>0</v>
      </c>
      <c r="H219" s="8">
        <v>0</v>
      </c>
      <c r="I219" s="8">
        <v>0</v>
      </c>
      <c r="J219" s="8">
        <v>0</v>
      </c>
      <c r="K219" s="8">
        <v>0</v>
      </c>
      <c r="L219" s="7">
        <v>0</v>
      </c>
      <c r="M219" s="7">
        <v>0</v>
      </c>
      <c r="N219" s="7">
        <v>0</v>
      </c>
      <c r="O219" s="57">
        <v>0</v>
      </c>
      <c r="P219" s="7">
        <v>0</v>
      </c>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c r="AY219" s="3"/>
      <c r="AZ219" s="3"/>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row>
    <row r="220" spans="1:77" x14ac:dyDescent="0.2">
      <c r="A220" s="22" t="s">
        <v>16</v>
      </c>
      <c r="B220" s="4" t="s">
        <v>22</v>
      </c>
      <c r="C220" s="7">
        <v>88</v>
      </c>
      <c r="D220" s="7">
        <v>9709</v>
      </c>
      <c r="E220" s="7">
        <v>2335</v>
      </c>
      <c r="F220" s="8">
        <v>1</v>
      </c>
      <c r="G220" s="8">
        <v>0</v>
      </c>
      <c r="H220" s="8">
        <v>0</v>
      </c>
      <c r="I220" s="8">
        <v>0</v>
      </c>
      <c r="J220" s="8">
        <v>0</v>
      </c>
      <c r="K220" s="8">
        <v>1</v>
      </c>
      <c r="L220" s="7">
        <v>3826</v>
      </c>
      <c r="M220" s="7">
        <v>5883</v>
      </c>
      <c r="N220" s="7">
        <v>0</v>
      </c>
      <c r="O220" s="57">
        <v>0.26939999999999997</v>
      </c>
      <c r="P220" s="7">
        <v>51</v>
      </c>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c r="AW220" s="3"/>
      <c r="AX220" s="3"/>
      <c r="AY220" s="3"/>
      <c r="AZ220" s="3"/>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row>
    <row r="221" spans="1:77" x14ac:dyDescent="0.2">
      <c r="A221" s="22" t="s">
        <v>60</v>
      </c>
      <c r="B221" s="4" t="s">
        <v>89</v>
      </c>
      <c r="C221" s="7">
        <v>0</v>
      </c>
      <c r="D221" s="7">
        <v>0</v>
      </c>
      <c r="E221" s="7">
        <v>0</v>
      </c>
      <c r="F221" s="8">
        <v>0</v>
      </c>
      <c r="G221" s="8">
        <v>0</v>
      </c>
      <c r="H221" s="8">
        <v>0</v>
      </c>
      <c r="I221" s="8">
        <v>0</v>
      </c>
      <c r="J221" s="8">
        <v>0</v>
      </c>
      <c r="K221" s="8">
        <v>0</v>
      </c>
      <c r="L221" s="7">
        <v>0</v>
      </c>
      <c r="M221" s="7">
        <v>0</v>
      </c>
      <c r="N221" s="7">
        <v>0</v>
      </c>
      <c r="O221" s="57">
        <v>0</v>
      </c>
      <c r="P221" s="7">
        <v>0</v>
      </c>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c r="AU221" s="3"/>
      <c r="AV221" s="3"/>
      <c r="AW221" s="3"/>
      <c r="AX221" s="3"/>
      <c r="AY221" s="3"/>
      <c r="AZ221" s="3"/>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row>
    <row r="222" spans="1:77" x14ac:dyDescent="0.2">
      <c r="A222" s="22" t="s">
        <v>18</v>
      </c>
      <c r="B222" s="4" t="s">
        <v>92</v>
      </c>
      <c r="C222" s="7">
        <v>0</v>
      </c>
      <c r="D222" s="7">
        <v>0</v>
      </c>
      <c r="E222" s="7">
        <v>0</v>
      </c>
      <c r="F222" s="8">
        <v>0</v>
      </c>
      <c r="G222" s="8">
        <v>0</v>
      </c>
      <c r="H222" s="8">
        <v>0</v>
      </c>
      <c r="I222" s="8">
        <v>0</v>
      </c>
      <c r="J222" s="8">
        <v>0</v>
      </c>
      <c r="K222" s="8">
        <v>0</v>
      </c>
      <c r="L222" s="7">
        <v>0</v>
      </c>
      <c r="M222" s="7">
        <v>0</v>
      </c>
      <c r="N222" s="7">
        <v>0</v>
      </c>
      <c r="O222" s="57">
        <v>0</v>
      </c>
      <c r="P222" s="7">
        <v>0</v>
      </c>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c r="AY222" s="3"/>
      <c r="AZ222" s="3"/>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row>
    <row r="223" spans="1:77" x14ac:dyDescent="0.2">
      <c r="A223" s="22" t="s">
        <v>19</v>
      </c>
      <c r="B223" s="4" t="s">
        <v>90</v>
      </c>
      <c r="C223" s="7">
        <v>0</v>
      </c>
      <c r="D223" s="7">
        <v>0</v>
      </c>
      <c r="E223" s="7">
        <v>0</v>
      </c>
      <c r="F223" s="8">
        <v>0</v>
      </c>
      <c r="G223" s="8">
        <v>0</v>
      </c>
      <c r="H223" s="8">
        <v>0</v>
      </c>
      <c r="I223" s="8">
        <v>0</v>
      </c>
      <c r="J223" s="8">
        <v>0</v>
      </c>
      <c r="K223" s="8">
        <v>0</v>
      </c>
      <c r="L223" s="7">
        <v>0</v>
      </c>
      <c r="M223" s="7">
        <v>0</v>
      </c>
      <c r="N223" s="7">
        <v>0</v>
      </c>
      <c r="O223" s="57">
        <v>0</v>
      </c>
      <c r="P223" s="7">
        <v>0</v>
      </c>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3"/>
      <c r="AW223" s="3"/>
      <c r="AX223" s="3"/>
      <c r="AY223" s="3"/>
      <c r="AZ223" s="3"/>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row>
    <row r="224" spans="1:77" x14ac:dyDescent="0.2">
      <c r="A224" s="22" t="s">
        <v>20</v>
      </c>
      <c r="B224" s="4" t="s">
        <v>91</v>
      </c>
      <c r="C224" s="7">
        <v>0</v>
      </c>
      <c r="D224" s="7">
        <v>0</v>
      </c>
      <c r="E224" s="7">
        <v>0</v>
      </c>
      <c r="F224" s="8">
        <v>0</v>
      </c>
      <c r="G224" s="8">
        <v>0</v>
      </c>
      <c r="H224" s="8">
        <v>0</v>
      </c>
      <c r="I224" s="8">
        <v>0</v>
      </c>
      <c r="J224" s="8">
        <v>0</v>
      </c>
      <c r="K224" s="8">
        <v>0</v>
      </c>
      <c r="L224" s="7">
        <v>0</v>
      </c>
      <c r="M224" s="7">
        <v>0</v>
      </c>
      <c r="N224" s="7">
        <v>0</v>
      </c>
      <c r="O224" s="57">
        <v>0</v>
      </c>
      <c r="P224" s="7">
        <v>0</v>
      </c>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c r="AY224" s="3"/>
      <c r="AZ224" s="3"/>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row>
    <row r="225" spans="1:77" x14ac:dyDescent="0.2">
      <c r="A225" s="22" t="s">
        <v>21</v>
      </c>
      <c r="B225" s="4" t="s">
        <v>24</v>
      </c>
      <c r="C225" s="7">
        <v>0</v>
      </c>
      <c r="D225" s="7">
        <v>0</v>
      </c>
      <c r="E225" s="7">
        <v>0</v>
      </c>
      <c r="F225" s="8">
        <v>0</v>
      </c>
      <c r="G225" s="8">
        <v>0</v>
      </c>
      <c r="H225" s="8">
        <v>0</v>
      </c>
      <c r="I225" s="8">
        <v>0</v>
      </c>
      <c r="J225" s="8">
        <v>0</v>
      </c>
      <c r="K225" s="8">
        <v>0</v>
      </c>
      <c r="L225" s="7">
        <v>0</v>
      </c>
      <c r="M225" s="7">
        <v>0</v>
      </c>
      <c r="N225" s="7">
        <v>0</v>
      </c>
      <c r="O225" s="57">
        <v>0</v>
      </c>
      <c r="P225" s="7">
        <v>0</v>
      </c>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c r="AY225" s="3"/>
      <c r="AZ225" s="3"/>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row>
    <row r="226" spans="1:77" x14ac:dyDescent="0.2">
      <c r="A226" s="22" t="s">
        <v>23</v>
      </c>
      <c r="B226" s="4" t="s">
        <v>25</v>
      </c>
      <c r="C226" s="7">
        <v>0</v>
      </c>
      <c r="D226" s="7">
        <v>0</v>
      </c>
      <c r="E226" s="7">
        <v>0</v>
      </c>
      <c r="F226" s="8">
        <v>0</v>
      </c>
      <c r="G226" s="8">
        <v>0</v>
      </c>
      <c r="H226" s="8">
        <v>0</v>
      </c>
      <c r="I226" s="8">
        <v>0</v>
      </c>
      <c r="J226" s="8">
        <v>0</v>
      </c>
      <c r="K226" s="8">
        <v>0</v>
      </c>
      <c r="L226" s="7">
        <v>0</v>
      </c>
      <c r="M226" s="7">
        <v>0</v>
      </c>
      <c r="N226" s="7">
        <v>0</v>
      </c>
      <c r="O226" s="57">
        <v>0</v>
      </c>
      <c r="P226" s="7">
        <v>0</v>
      </c>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c r="AY226" s="3"/>
      <c r="AZ226" s="3"/>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row>
    <row r="227" spans="1:77" x14ac:dyDescent="0.2">
      <c r="A227" s="3"/>
      <c r="B227" s="3"/>
      <c r="C227" s="3"/>
      <c r="D227" s="3"/>
      <c r="E227" s="3"/>
      <c r="F227" s="3"/>
      <c r="G227" s="3"/>
      <c r="H227" s="3"/>
      <c r="I227" s="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c r="AY227" s="3"/>
      <c r="AZ227" s="3"/>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row>
    <row r="228" spans="1:77" ht="15" x14ac:dyDescent="0.25">
      <c r="A228" s="13" t="s">
        <v>122</v>
      </c>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c r="AY228" s="3"/>
      <c r="AZ228" s="3"/>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row>
    <row r="229" spans="1:77" x14ac:dyDescent="0.2">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c r="AY229" s="3"/>
      <c r="AZ229" s="3"/>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row>
    <row r="230" spans="1:77" x14ac:dyDescent="0.2">
      <c r="A230" s="100" t="s">
        <v>26</v>
      </c>
      <c r="B230" s="99" t="s">
        <v>27</v>
      </c>
      <c r="C230" s="98" t="s">
        <v>112</v>
      </c>
      <c r="D230" s="98" t="s">
        <v>113</v>
      </c>
      <c r="E230" s="98" t="s">
        <v>114</v>
      </c>
      <c r="F230" s="98" t="s">
        <v>115</v>
      </c>
      <c r="G230" s="98"/>
      <c r="H230" s="98"/>
      <c r="I230" s="98"/>
      <c r="J230" s="98"/>
      <c r="K230" s="98"/>
      <c r="L230" s="98" t="s">
        <v>116</v>
      </c>
      <c r="M230" s="98"/>
      <c r="N230" s="98"/>
      <c r="O230" s="98" t="s">
        <v>117</v>
      </c>
      <c r="P230" s="98"/>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c r="AY230" s="3"/>
      <c r="AZ230" s="3"/>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row>
    <row r="231" spans="1:77" ht="42.75" x14ac:dyDescent="0.2">
      <c r="A231" s="100"/>
      <c r="B231" s="99"/>
      <c r="C231" s="98"/>
      <c r="D231" s="98"/>
      <c r="E231" s="98"/>
      <c r="F231" s="84" t="s">
        <v>70</v>
      </c>
      <c r="G231" s="84" t="s">
        <v>71</v>
      </c>
      <c r="H231" s="84" t="s">
        <v>72</v>
      </c>
      <c r="I231" s="84" t="s">
        <v>73</v>
      </c>
      <c r="J231" s="84" t="s">
        <v>0</v>
      </c>
      <c r="K231" s="84" t="s">
        <v>118</v>
      </c>
      <c r="L231" s="84" t="s">
        <v>119</v>
      </c>
      <c r="M231" s="84" t="s">
        <v>120</v>
      </c>
      <c r="N231" s="84" t="s">
        <v>77</v>
      </c>
      <c r="O231" s="84" t="s">
        <v>121</v>
      </c>
      <c r="P231" s="84" t="s">
        <v>146</v>
      </c>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row>
    <row r="232" spans="1:77" x14ac:dyDescent="0.2">
      <c r="A232" s="22" t="s">
        <v>3</v>
      </c>
      <c r="B232" s="4" t="s">
        <v>144</v>
      </c>
      <c r="C232" s="7">
        <v>0</v>
      </c>
      <c r="D232" s="7">
        <v>0</v>
      </c>
      <c r="E232" s="7">
        <v>0</v>
      </c>
      <c r="F232" s="57">
        <v>0</v>
      </c>
      <c r="G232" s="57">
        <v>0</v>
      </c>
      <c r="H232" s="8">
        <v>0</v>
      </c>
      <c r="I232" s="8">
        <v>0</v>
      </c>
      <c r="J232" s="8">
        <v>0</v>
      </c>
      <c r="K232" s="8">
        <v>0</v>
      </c>
      <c r="L232" s="7">
        <v>0</v>
      </c>
      <c r="M232" s="7">
        <v>0</v>
      </c>
      <c r="N232" s="7">
        <v>0</v>
      </c>
      <c r="O232" s="57">
        <v>0</v>
      </c>
      <c r="P232" s="7">
        <v>0</v>
      </c>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c r="AY232" s="3"/>
      <c r="AZ232" s="3"/>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row>
    <row r="233" spans="1:77" x14ac:dyDescent="0.2">
      <c r="A233" s="22" t="s">
        <v>4</v>
      </c>
      <c r="B233" s="4" t="s">
        <v>145</v>
      </c>
      <c r="C233" s="7">
        <v>9</v>
      </c>
      <c r="D233" s="7">
        <v>625</v>
      </c>
      <c r="E233" s="7">
        <v>0</v>
      </c>
      <c r="F233" s="57">
        <v>1</v>
      </c>
      <c r="G233" s="57">
        <v>0</v>
      </c>
      <c r="H233" s="8">
        <v>0</v>
      </c>
      <c r="I233" s="8">
        <v>0</v>
      </c>
      <c r="J233" s="8">
        <v>0</v>
      </c>
      <c r="K233" s="8">
        <v>1</v>
      </c>
      <c r="L233" s="7">
        <v>625</v>
      </c>
      <c r="M233" s="7">
        <v>0</v>
      </c>
      <c r="N233" s="7">
        <v>0</v>
      </c>
      <c r="O233" s="57">
        <v>0</v>
      </c>
      <c r="P233" s="7">
        <v>37.200000000000003</v>
      </c>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row>
    <row r="234" spans="1:77" x14ac:dyDescent="0.2">
      <c r="A234" s="22" t="s">
        <v>5</v>
      </c>
      <c r="B234" s="4" t="s">
        <v>83</v>
      </c>
      <c r="C234" s="7">
        <v>0</v>
      </c>
      <c r="D234" s="7">
        <v>0</v>
      </c>
      <c r="E234" s="7">
        <v>0</v>
      </c>
      <c r="F234" s="57">
        <v>0</v>
      </c>
      <c r="G234" s="57">
        <v>0</v>
      </c>
      <c r="H234" s="8">
        <v>0</v>
      </c>
      <c r="I234" s="8">
        <v>0</v>
      </c>
      <c r="J234" s="8">
        <v>0</v>
      </c>
      <c r="K234" s="8">
        <v>0</v>
      </c>
      <c r="L234" s="7">
        <v>0</v>
      </c>
      <c r="M234" s="7">
        <v>0</v>
      </c>
      <c r="N234" s="7">
        <v>0</v>
      </c>
      <c r="O234" s="57">
        <v>0</v>
      </c>
      <c r="P234" s="7">
        <v>0</v>
      </c>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c r="AY234" s="3"/>
      <c r="AZ234" s="3"/>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row>
    <row r="235" spans="1:77" x14ac:dyDescent="0.2">
      <c r="A235" s="22" t="s">
        <v>6</v>
      </c>
      <c r="B235" s="4" t="s">
        <v>84</v>
      </c>
      <c r="C235" s="7">
        <v>0</v>
      </c>
      <c r="D235" s="7">
        <v>0</v>
      </c>
      <c r="E235" s="7">
        <v>0</v>
      </c>
      <c r="F235" s="57">
        <v>0</v>
      </c>
      <c r="G235" s="57">
        <v>0</v>
      </c>
      <c r="H235" s="8">
        <v>0</v>
      </c>
      <c r="I235" s="8">
        <v>0</v>
      </c>
      <c r="J235" s="8">
        <v>0</v>
      </c>
      <c r="K235" s="8">
        <v>0</v>
      </c>
      <c r="L235" s="7">
        <v>0</v>
      </c>
      <c r="M235" s="7">
        <v>0</v>
      </c>
      <c r="N235" s="7">
        <v>0</v>
      </c>
      <c r="O235" s="57">
        <v>0</v>
      </c>
      <c r="P235" s="7">
        <v>0</v>
      </c>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c r="AY235" s="3"/>
      <c r="AZ235" s="3"/>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row>
    <row r="236" spans="1:77" x14ac:dyDescent="0.2">
      <c r="A236" s="22" t="s">
        <v>134</v>
      </c>
      <c r="B236" s="4" t="s">
        <v>9</v>
      </c>
      <c r="C236" s="7">
        <v>737</v>
      </c>
      <c r="D236" s="7">
        <v>62986</v>
      </c>
      <c r="E236" s="7">
        <v>6040</v>
      </c>
      <c r="F236" s="57">
        <v>1</v>
      </c>
      <c r="G236" s="57">
        <v>0</v>
      </c>
      <c r="H236" s="8">
        <v>0</v>
      </c>
      <c r="I236" s="8">
        <v>0</v>
      </c>
      <c r="J236" s="8">
        <v>0</v>
      </c>
      <c r="K236" s="8">
        <v>1</v>
      </c>
      <c r="L236" s="7">
        <v>32824</v>
      </c>
      <c r="M236" s="7">
        <v>30162</v>
      </c>
      <c r="N236" s="7">
        <v>0</v>
      </c>
      <c r="O236" s="57">
        <v>0</v>
      </c>
      <c r="P236" s="7">
        <v>38.950000000000003</v>
      </c>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3"/>
      <c r="AW236" s="3"/>
      <c r="AX236" s="3"/>
      <c r="AY236" s="3"/>
      <c r="AZ236" s="3"/>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row>
    <row r="237" spans="1:77" x14ac:dyDescent="0.2">
      <c r="A237" s="22" t="s">
        <v>7</v>
      </c>
      <c r="B237" s="4" t="s">
        <v>130</v>
      </c>
      <c r="C237" s="7">
        <v>0</v>
      </c>
      <c r="D237" s="7">
        <v>0</v>
      </c>
      <c r="E237" s="7">
        <v>0</v>
      </c>
      <c r="F237" s="57">
        <v>0</v>
      </c>
      <c r="G237" s="57">
        <v>0</v>
      </c>
      <c r="H237" s="8">
        <v>0</v>
      </c>
      <c r="I237" s="8">
        <v>0</v>
      </c>
      <c r="J237" s="8">
        <v>0</v>
      </c>
      <c r="K237" s="8">
        <v>0</v>
      </c>
      <c r="L237" s="7">
        <v>0</v>
      </c>
      <c r="M237" s="7">
        <v>0</v>
      </c>
      <c r="N237" s="7">
        <v>0</v>
      </c>
      <c r="O237" s="57">
        <v>0</v>
      </c>
      <c r="P237" s="7">
        <v>0</v>
      </c>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c r="AY237" s="3"/>
      <c r="AZ237" s="3"/>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row>
    <row r="238" spans="1:77" x14ac:dyDescent="0.2">
      <c r="A238" s="22" t="s">
        <v>8</v>
      </c>
      <c r="B238" s="4" t="s">
        <v>85</v>
      </c>
      <c r="C238" s="7">
        <v>0</v>
      </c>
      <c r="D238" s="7">
        <v>0</v>
      </c>
      <c r="E238" s="7">
        <v>0</v>
      </c>
      <c r="F238" s="57">
        <v>0</v>
      </c>
      <c r="G238" s="57">
        <v>0</v>
      </c>
      <c r="H238" s="8">
        <v>0</v>
      </c>
      <c r="I238" s="8">
        <v>0</v>
      </c>
      <c r="J238" s="8">
        <v>0</v>
      </c>
      <c r="K238" s="8">
        <v>0</v>
      </c>
      <c r="L238" s="7">
        <v>0</v>
      </c>
      <c r="M238" s="7">
        <v>0</v>
      </c>
      <c r="N238" s="7">
        <v>0</v>
      </c>
      <c r="O238" s="57">
        <v>0</v>
      </c>
      <c r="P238" s="7">
        <v>0</v>
      </c>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c r="AY238" s="3"/>
      <c r="AZ238" s="3"/>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row>
    <row r="239" spans="1:77" x14ac:dyDescent="0.2">
      <c r="A239" s="22" t="s">
        <v>10</v>
      </c>
      <c r="B239" s="4" t="s">
        <v>131</v>
      </c>
      <c r="C239" s="7">
        <v>0</v>
      </c>
      <c r="D239" s="7">
        <v>0</v>
      </c>
      <c r="E239" s="7">
        <v>0</v>
      </c>
      <c r="F239" s="57">
        <v>0</v>
      </c>
      <c r="G239" s="57">
        <v>0</v>
      </c>
      <c r="H239" s="8">
        <v>0</v>
      </c>
      <c r="I239" s="8">
        <v>0</v>
      </c>
      <c r="J239" s="8">
        <v>0</v>
      </c>
      <c r="K239" s="8">
        <v>0</v>
      </c>
      <c r="L239" s="7">
        <v>0</v>
      </c>
      <c r="M239" s="7">
        <v>0</v>
      </c>
      <c r="N239" s="7">
        <v>0</v>
      </c>
      <c r="O239" s="57">
        <v>0</v>
      </c>
      <c r="P239" s="7">
        <v>0</v>
      </c>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c r="AY239" s="3"/>
      <c r="AZ239" s="3"/>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row>
    <row r="240" spans="1:77" x14ac:dyDescent="0.2">
      <c r="A240" s="22" t="s">
        <v>11</v>
      </c>
      <c r="B240" s="4" t="s">
        <v>86</v>
      </c>
      <c r="C240" s="7">
        <v>0</v>
      </c>
      <c r="D240" s="7">
        <v>0</v>
      </c>
      <c r="E240" s="7">
        <v>0</v>
      </c>
      <c r="F240" s="57">
        <v>0</v>
      </c>
      <c r="G240" s="57">
        <v>0</v>
      </c>
      <c r="H240" s="8">
        <v>0</v>
      </c>
      <c r="I240" s="8">
        <v>0</v>
      </c>
      <c r="J240" s="8">
        <v>0</v>
      </c>
      <c r="K240" s="8">
        <v>0</v>
      </c>
      <c r="L240" s="7">
        <v>0</v>
      </c>
      <c r="M240" s="7">
        <v>0</v>
      </c>
      <c r="N240" s="7">
        <v>0</v>
      </c>
      <c r="O240" s="57">
        <v>0</v>
      </c>
      <c r="P240" s="7">
        <v>0</v>
      </c>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c r="AY240" s="3"/>
      <c r="AZ240" s="3"/>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row>
    <row r="241" spans="1:77" x14ac:dyDescent="0.2">
      <c r="A241" s="22" t="s">
        <v>12</v>
      </c>
      <c r="B241" s="4" t="s">
        <v>87</v>
      </c>
      <c r="C241" s="7">
        <v>0</v>
      </c>
      <c r="D241" s="7">
        <v>0</v>
      </c>
      <c r="E241" s="7">
        <v>0</v>
      </c>
      <c r="F241" s="57">
        <v>0</v>
      </c>
      <c r="G241" s="57">
        <v>0</v>
      </c>
      <c r="H241" s="8">
        <v>0</v>
      </c>
      <c r="I241" s="8">
        <v>0</v>
      </c>
      <c r="J241" s="8">
        <v>0</v>
      </c>
      <c r="K241" s="8">
        <v>0</v>
      </c>
      <c r="L241" s="7">
        <v>0</v>
      </c>
      <c r="M241" s="7">
        <v>0</v>
      </c>
      <c r="N241" s="7">
        <v>0</v>
      </c>
      <c r="O241" s="57">
        <v>0</v>
      </c>
      <c r="P241" s="7">
        <v>0</v>
      </c>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c r="AY241" s="3"/>
      <c r="AZ241" s="3"/>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row>
    <row r="242" spans="1:77" x14ac:dyDescent="0.2">
      <c r="A242" s="22" t="s">
        <v>13</v>
      </c>
      <c r="B242" s="4" t="s">
        <v>17</v>
      </c>
      <c r="C242" s="7">
        <v>2099</v>
      </c>
      <c r="D242" s="7">
        <v>259611</v>
      </c>
      <c r="E242" s="7">
        <v>25096</v>
      </c>
      <c r="F242" s="57">
        <v>1</v>
      </c>
      <c r="G242" s="57">
        <v>0</v>
      </c>
      <c r="H242" s="8">
        <v>0</v>
      </c>
      <c r="I242" s="8">
        <v>0</v>
      </c>
      <c r="J242" s="8">
        <v>0</v>
      </c>
      <c r="K242" s="8">
        <v>1</v>
      </c>
      <c r="L242" s="7">
        <v>53767</v>
      </c>
      <c r="M242" s="7">
        <v>205844</v>
      </c>
      <c r="N242" s="7">
        <v>0</v>
      </c>
      <c r="O242" s="57">
        <v>7.0000000000000007E-2</v>
      </c>
      <c r="P242" s="7">
        <v>37</v>
      </c>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c r="AY242" s="3"/>
      <c r="AZ242" s="3"/>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row>
    <row r="243" spans="1:77" x14ac:dyDescent="0.2">
      <c r="A243" s="22" t="s">
        <v>14</v>
      </c>
      <c r="B243" s="4" t="s">
        <v>88</v>
      </c>
      <c r="C243" s="7">
        <v>156</v>
      </c>
      <c r="D243" s="7">
        <v>11562</v>
      </c>
      <c r="E243" s="7">
        <v>0</v>
      </c>
      <c r="F243" s="57">
        <v>0.74805396990140116</v>
      </c>
      <c r="G243" s="57">
        <v>0.25194603009859884</v>
      </c>
      <c r="H243" s="8">
        <v>0</v>
      </c>
      <c r="I243" s="8">
        <v>0</v>
      </c>
      <c r="J243" s="8">
        <v>0</v>
      </c>
      <c r="K243" s="8">
        <v>1</v>
      </c>
      <c r="L243" s="7">
        <v>8649</v>
      </c>
      <c r="M243" s="7">
        <v>2913</v>
      </c>
      <c r="N243" s="7">
        <v>0</v>
      </c>
      <c r="O243" s="57">
        <v>0.28000000000000003</v>
      </c>
      <c r="P243" s="7">
        <v>40</v>
      </c>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c r="AU243" s="3"/>
      <c r="AV243" s="3"/>
      <c r="AW243" s="3"/>
      <c r="AX243" s="3"/>
      <c r="AY243" s="3"/>
      <c r="AZ243" s="3"/>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row>
    <row r="244" spans="1:77" x14ac:dyDescent="0.2">
      <c r="A244" s="22" t="s">
        <v>15</v>
      </c>
      <c r="B244" s="4" t="s">
        <v>132</v>
      </c>
      <c r="C244" s="7">
        <v>13</v>
      </c>
      <c r="D244" s="7">
        <v>1665</v>
      </c>
      <c r="E244" s="7">
        <v>0</v>
      </c>
      <c r="F244" s="57">
        <v>1</v>
      </c>
      <c r="G244" s="57">
        <v>0</v>
      </c>
      <c r="H244" s="8">
        <v>0</v>
      </c>
      <c r="I244" s="8">
        <v>0</v>
      </c>
      <c r="J244" s="8">
        <v>0</v>
      </c>
      <c r="K244" s="8">
        <v>1</v>
      </c>
      <c r="L244" s="7">
        <v>459</v>
      </c>
      <c r="M244" s="7">
        <v>1206</v>
      </c>
      <c r="N244" s="7">
        <v>0</v>
      </c>
      <c r="O244" s="57">
        <v>0.86</v>
      </c>
      <c r="P244" s="7">
        <v>43</v>
      </c>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c r="AY244" s="3"/>
      <c r="AZ244" s="3"/>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row>
    <row r="245" spans="1:77" x14ac:dyDescent="0.2">
      <c r="A245" s="22" t="s">
        <v>16</v>
      </c>
      <c r="B245" s="4" t="s">
        <v>22</v>
      </c>
      <c r="C245" s="7">
        <v>2775</v>
      </c>
      <c r="D245" s="7">
        <v>204376</v>
      </c>
      <c r="E245" s="7">
        <v>83101</v>
      </c>
      <c r="F245" s="57">
        <v>1</v>
      </c>
      <c r="G245" s="57">
        <v>0</v>
      </c>
      <c r="H245" s="8">
        <v>0</v>
      </c>
      <c r="I245" s="8">
        <v>0</v>
      </c>
      <c r="J245" s="8">
        <v>0</v>
      </c>
      <c r="K245" s="8">
        <v>1</v>
      </c>
      <c r="L245" s="7">
        <v>128977</v>
      </c>
      <c r="M245" s="7">
        <v>75399</v>
      </c>
      <c r="N245" s="7">
        <v>0</v>
      </c>
      <c r="O245" s="57">
        <v>0.14000000000000001</v>
      </c>
      <c r="P245" s="7">
        <v>40</v>
      </c>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c r="AY245" s="3"/>
      <c r="AZ245" s="3"/>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row>
    <row r="246" spans="1:77" x14ac:dyDescent="0.2">
      <c r="A246" s="22" t="s">
        <v>60</v>
      </c>
      <c r="B246" s="4" t="s">
        <v>89</v>
      </c>
      <c r="C246" s="7">
        <v>0</v>
      </c>
      <c r="D246" s="7">
        <v>0</v>
      </c>
      <c r="E246" s="7">
        <v>0</v>
      </c>
      <c r="F246" s="57">
        <v>0</v>
      </c>
      <c r="G246" s="57">
        <v>0</v>
      </c>
      <c r="H246" s="8">
        <v>0</v>
      </c>
      <c r="I246" s="8">
        <v>0</v>
      </c>
      <c r="J246" s="8">
        <v>0</v>
      </c>
      <c r="K246" s="8">
        <v>0</v>
      </c>
      <c r="L246" s="7">
        <v>0</v>
      </c>
      <c r="M246" s="7">
        <v>0</v>
      </c>
      <c r="N246" s="7">
        <v>0</v>
      </c>
      <c r="O246" s="57">
        <v>0</v>
      </c>
      <c r="P246" s="7">
        <v>0</v>
      </c>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c r="AY246" s="3"/>
      <c r="AZ246" s="3"/>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row>
    <row r="247" spans="1:77" x14ac:dyDescent="0.2">
      <c r="A247" s="22" t="s">
        <v>18</v>
      </c>
      <c r="B247" s="4" t="s">
        <v>92</v>
      </c>
      <c r="C247" s="7">
        <v>0</v>
      </c>
      <c r="D247" s="7">
        <v>0</v>
      </c>
      <c r="E247" s="7">
        <v>0</v>
      </c>
      <c r="F247" s="57">
        <v>0</v>
      </c>
      <c r="G247" s="57">
        <v>0</v>
      </c>
      <c r="H247" s="8">
        <v>0</v>
      </c>
      <c r="I247" s="8">
        <v>0</v>
      </c>
      <c r="J247" s="8">
        <v>0</v>
      </c>
      <c r="K247" s="8">
        <v>0</v>
      </c>
      <c r="L247" s="7">
        <v>0</v>
      </c>
      <c r="M247" s="7">
        <v>0</v>
      </c>
      <c r="N247" s="7">
        <v>0</v>
      </c>
      <c r="O247" s="57">
        <v>0</v>
      </c>
      <c r="P247" s="7">
        <v>0</v>
      </c>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c r="AY247" s="3"/>
      <c r="AZ247" s="3"/>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row>
    <row r="248" spans="1:77" x14ac:dyDescent="0.2">
      <c r="A248" s="22" t="s">
        <v>19</v>
      </c>
      <c r="B248" s="4" t="s">
        <v>90</v>
      </c>
      <c r="C248" s="7">
        <v>0</v>
      </c>
      <c r="D248" s="7">
        <v>0</v>
      </c>
      <c r="E248" s="7">
        <v>0</v>
      </c>
      <c r="F248" s="57">
        <v>0</v>
      </c>
      <c r="G248" s="57">
        <v>0</v>
      </c>
      <c r="H248" s="8">
        <v>0</v>
      </c>
      <c r="I248" s="8">
        <v>0</v>
      </c>
      <c r="J248" s="8">
        <v>0</v>
      </c>
      <c r="K248" s="8">
        <v>0</v>
      </c>
      <c r="L248" s="7">
        <v>0</v>
      </c>
      <c r="M248" s="7">
        <v>0</v>
      </c>
      <c r="N248" s="7">
        <v>0</v>
      </c>
      <c r="O248" s="57">
        <v>0</v>
      </c>
      <c r="P248" s="7">
        <v>0</v>
      </c>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c r="AY248" s="3"/>
      <c r="AZ248" s="3"/>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row>
    <row r="249" spans="1:77" x14ac:dyDescent="0.2">
      <c r="A249" s="22" t="s">
        <v>20</v>
      </c>
      <c r="B249" s="4" t="s">
        <v>91</v>
      </c>
      <c r="C249" s="7">
        <v>0</v>
      </c>
      <c r="D249" s="7">
        <v>0</v>
      </c>
      <c r="E249" s="7">
        <v>0</v>
      </c>
      <c r="F249" s="57">
        <v>0</v>
      </c>
      <c r="G249" s="57">
        <v>0</v>
      </c>
      <c r="H249" s="8">
        <v>0</v>
      </c>
      <c r="I249" s="8">
        <v>0</v>
      </c>
      <c r="J249" s="8">
        <v>0</v>
      </c>
      <c r="K249" s="8">
        <v>0</v>
      </c>
      <c r="L249" s="7">
        <v>0</v>
      </c>
      <c r="M249" s="7">
        <v>0</v>
      </c>
      <c r="N249" s="7">
        <v>0</v>
      </c>
      <c r="O249" s="57">
        <v>0</v>
      </c>
      <c r="P249" s="7">
        <v>0</v>
      </c>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c r="AY249" s="3"/>
      <c r="AZ249" s="3"/>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row>
    <row r="250" spans="1:77" x14ac:dyDescent="0.2">
      <c r="A250" s="22" t="s">
        <v>21</v>
      </c>
      <c r="B250" s="4" t="s">
        <v>24</v>
      </c>
      <c r="C250" s="7">
        <v>0</v>
      </c>
      <c r="D250" s="7">
        <v>0</v>
      </c>
      <c r="E250" s="7">
        <v>0</v>
      </c>
      <c r="F250" s="57">
        <v>0</v>
      </c>
      <c r="G250" s="57">
        <v>0</v>
      </c>
      <c r="H250" s="8">
        <v>0</v>
      </c>
      <c r="I250" s="8">
        <v>0</v>
      </c>
      <c r="J250" s="8">
        <v>0</v>
      </c>
      <c r="K250" s="8">
        <v>0</v>
      </c>
      <c r="L250" s="7">
        <v>0</v>
      </c>
      <c r="M250" s="7">
        <v>0</v>
      </c>
      <c r="N250" s="7">
        <v>0</v>
      </c>
      <c r="O250" s="57">
        <v>0</v>
      </c>
      <c r="P250" s="7">
        <v>0</v>
      </c>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c r="AY250" s="3"/>
      <c r="AZ250" s="3"/>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row>
    <row r="251" spans="1:77" x14ac:dyDescent="0.2">
      <c r="A251" s="22" t="s">
        <v>23</v>
      </c>
      <c r="B251" s="4" t="s">
        <v>25</v>
      </c>
      <c r="C251" s="7">
        <v>0</v>
      </c>
      <c r="D251" s="7">
        <v>0</v>
      </c>
      <c r="E251" s="7">
        <v>0</v>
      </c>
      <c r="F251" s="57">
        <v>0</v>
      </c>
      <c r="G251" s="57">
        <v>0</v>
      </c>
      <c r="H251" s="8">
        <v>0</v>
      </c>
      <c r="I251" s="8">
        <v>0</v>
      </c>
      <c r="J251" s="8">
        <v>0</v>
      </c>
      <c r="K251" s="8">
        <v>0</v>
      </c>
      <c r="L251" s="7">
        <v>0</v>
      </c>
      <c r="M251" s="7">
        <v>0</v>
      </c>
      <c r="N251" s="7">
        <v>0</v>
      </c>
      <c r="O251" s="57">
        <v>0</v>
      </c>
      <c r="P251" s="7">
        <v>0</v>
      </c>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3"/>
      <c r="AW251" s="3"/>
      <c r="AX251" s="3"/>
      <c r="AY251" s="3"/>
      <c r="AZ251" s="3"/>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row>
    <row r="252" spans="1:77" x14ac:dyDescent="0.2">
      <c r="A252" s="3"/>
      <c r="B252" s="3"/>
      <c r="C252" s="3"/>
      <c r="D252" s="3"/>
      <c r="E252" s="3"/>
      <c r="F252" s="3"/>
      <c r="G252" s="3"/>
      <c r="H252" s="3"/>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c r="AY252" s="3"/>
      <c r="AZ252" s="3"/>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row>
    <row r="253" spans="1:77" ht="15" x14ac:dyDescent="0.25">
      <c r="A253" s="13" t="s">
        <v>123</v>
      </c>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c r="AY253" s="3"/>
      <c r="AZ253" s="3"/>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row>
    <row r="254" spans="1:77" x14ac:dyDescent="0.2">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c r="AU254" s="3"/>
      <c r="AV254" s="3"/>
      <c r="AW254" s="3"/>
      <c r="AX254" s="3"/>
      <c r="AY254" s="3"/>
      <c r="AZ254" s="3"/>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row>
    <row r="255" spans="1:77" x14ac:dyDescent="0.2">
      <c r="A255" s="99" t="s">
        <v>26</v>
      </c>
      <c r="B255" s="98" t="s">
        <v>27</v>
      </c>
      <c r="C255" s="98" t="s">
        <v>112</v>
      </c>
      <c r="D255" s="98" t="s">
        <v>113</v>
      </c>
      <c r="E255" s="98" t="s">
        <v>114</v>
      </c>
      <c r="F255" s="98" t="s">
        <v>115</v>
      </c>
      <c r="G255" s="98"/>
      <c r="H255" s="98"/>
      <c r="I255" s="98"/>
      <c r="J255" s="98"/>
      <c r="K255" s="98"/>
      <c r="L255" s="98" t="s">
        <v>116</v>
      </c>
      <c r="M255" s="98"/>
      <c r="N255" s="98"/>
      <c r="O255" s="98" t="s">
        <v>117</v>
      </c>
      <c r="P255" s="98"/>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3"/>
      <c r="AW255" s="3"/>
      <c r="AX255" s="3"/>
      <c r="AY255" s="3"/>
      <c r="AZ255" s="3"/>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row>
    <row r="256" spans="1:77" ht="42.75" x14ac:dyDescent="0.2">
      <c r="A256" s="99"/>
      <c r="B256" s="98"/>
      <c r="C256" s="98"/>
      <c r="D256" s="98"/>
      <c r="E256" s="98"/>
      <c r="F256" s="84" t="s">
        <v>70</v>
      </c>
      <c r="G256" s="84" t="s">
        <v>71</v>
      </c>
      <c r="H256" s="84" t="s">
        <v>72</v>
      </c>
      <c r="I256" s="84" t="s">
        <v>73</v>
      </c>
      <c r="J256" s="84" t="s">
        <v>0</v>
      </c>
      <c r="K256" s="84" t="s">
        <v>118</v>
      </c>
      <c r="L256" s="84" t="s">
        <v>119</v>
      </c>
      <c r="M256" s="84" t="s">
        <v>120</v>
      </c>
      <c r="N256" s="84" t="s">
        <v>77</v>
      </c>
      <c r="O256" s="84" t="s">
        <v>121</v>
      </c>
      <c r="P256" s="84" t="s">
        <v>146</v>
      </c>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3"/>
      <c r="AW256" s="3"/>
      <c r="AX256" s="3"/>
      <c r="AY256" s="3"/>
      <c r="AZ256" s="3"/>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row>
    <row r="257" spans="1:77" x14ac:dyDescent="0.2">
      <c r="A257" s="22" t="s">
        <v>3</v>
      </c>
      <c r="B257" s="4" t="s">
        <v>144</v>
      </c>
      <c r="C257" s="7">
        <v>61</v>
      </c>
      <c r="D257" s="7">
        <v>32</v>
      </c>
      <c r="E257" s="7">
        <v>26</v>
      </c>
      <c r="F257" s="57">
        <v>1</v>
      </c>
      <c r="G257" s="57">
        <v>0</v>
      </c>
      <c r="H257" s="57">
        <v>0</v>
      </c>
      <c r="I257" s="57">
        <v>0</v>
      </c>
      <c r="J257" s="57">
        <v>0</v>
      </c>
      <c r="K257" s="8">
        <v>1</v>
      </c>
      <c r="L257" s="7">
        <v>6</v>
      </c>
      <c r="M257" s="7">
        <v>2</v>
      </c>
      <c r="N257" s="7">
        <v>24</v>
      </c>
      <c r="O257" s="57">
        <v>9.0999999999999998E-2</v>
      </c>
      <c r="P257" s="7">
        <v>48</v>
      </c>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c r="AW257" s="3"/>
      <c r="AX257" s="3"/>
      <c r="AY257" s="3"/>
      <c r="AZ257" s="3"/>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row>
    <row r="258" spans="1:77" x14ac:dyDescent="0.2">
      <c r="A258" s="22" t="s">
        <v>4</v>
      </c>
      <c r="B258" s="4" t="s">
        <v>145</v>
      </c>
      <c r="C258" s="7">
        <v>274</v>
      </c>
      <c r="D258" s="7">
        <v>38535</v>
      </c>
      <c r="E258" s="7">
        <v>10838</v>
      </c>
      <c r="F258" s="57">
        <v>0.82314778772544439</v>
      </c>
      <c r="G258" s="57">
        <v>0.17685221227455561</v>
      </c>
      <c r="H258" s="57">
        <v>0</v>
      </c>
      <c r="I258" s="57">
        <v>0</v>
      </c>
      <c r="J258" s="57">
        <v>0</v>
      </c>
      <c r="K258" s="8">
        <v>1</v>
      </c>
      <c r="L258" s="7">
        <v>11107</v>
      </c>
      <c r="M258" s="7">
        <v>25774</v>
      </c>
      <c r="N258" s="7">
        <v>1654</v>
      </c>
      <c r="O258" s="57">
        <v>1.6000000000000001E-3</v>
      </c>
      <c r="P258" s="7">
        <v>42.8</v>
      </c>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c r="AY258" s="3"/>
      <c r="AZ258" s="3"/>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row>
    <row r="259" spans="1:77" x14ac:dyDescent="0.2">
      <c r="A259" s="22" t="s">
        <v>5</v>
      </c>
      <c r="B259" s="4" t="s">
        <v>83</v>
      </c>
      <c r="C259" s="7">
        <v>225</v>
      </c>
      <c r="D259" s="7">
        <v>82734</v>
      </c>
      <c r="E259" s="7">
        <v>7562</v>
      </c>
      <c r="F259" s="57">
        <v>0.63659438683008196</v>
      </c>
      <c r="G259" s="57">
        <v>0.36340561316991804</v>
      </c>
      <c r="H259" s="57">
        <v>0</v>
      </c>
      <c r="I259" s="57">
        <v>0</v>
      </c>
      <c r="J259" s="57">
        <v>0</v>
      </c>
      <c r="K259" s="8">
        <v>1</v>
      </c>
      <c r="L259" s="7">
        <v>3857</v>
      </c>
      <c r="M259" s="7">
        <v>58744</v>
      </c>
      <c r="N259" s="7">
        <v>20133</v>
      </c>
      <c r="O259" s="57">
        <v>9.2600000000000002E-2</v>
      </c>
      <c r="P259" s="7">
        <v>47</v>
      </c>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c r="AY259" s="3"/>
      <c r="AZ259" s="3"/>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row>
    <row r="260" spans="1:77" x14ac:dyDescent="0.2">
      <c r="A260" s="22" t="s">
        <v>6</v>
      </c>
      <c r="B260" s="4" t="s">
        <v>84</v>
      </c>
      <c r="C260" s="7">
        <v>210</v>
      </c>
      <c r="D260" s="7">
        <v>37332</v>
      </c>
      <c r="E260" s="7">
        <v>3932</v>
      </c>
      <c r="F260" s="57">
        <v>0.62560270009643204</v>
      </c>
      <c r="G260" s="57">
        <v>0.37439729990356796</v>
      </c>
      <c r="H260" s="57">
        <v>0</v>
      </c>
      <c r="I260" s="57">
        <v>0</v>
      </c>
      <c r="J260" s="57">
        <v>0</v>
      </c>
      <c r="K260" s="8">
        <v>1</v>
      </c>
      <c r="L260" s="7">
        <v>5146</v>
      </c>
      <c r="M260" s="7">
        <v>17962</v>
      </c>
      <c r="N260" s="7">
        <v>14224</v>
      </c>
      <c r="O260" s="57">
        <v>6.9000000000000006E-2</v>
      </c>
      <c r="P260" s="7">
        <v>58</v>
      </c>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3"/>
      <c r="AW260" s="3"/>
      <c r="AX260" s="3"/>
      <c r="AY260" s="3"/>
      <c r="AZ260" s="3"/>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row>
    <row r="261" spans="1:77" x14ac:dyDescent="0.2">
      <c r="A261" s="22" t="s">
        <v>134</v>
      </c>
      <c r="B261" s="4" t="s">
        <v>9</v>
      </c>
      <c r="C261" s="7">
        <v>12966</v>
      </c>
      <c r="D261" s="7">
        <v>1670234</v>
      </c>
      <c r="E261" s="7">
        <v>625450</v>
      </c>
      <c r="F261" s="57">
        <v>0.85023356008798767</v>
      </c>
      <c r="G261" s="57">
        <v>0.14976643991201233</v>
      </c>
      <c r="H261" s="57">
        <v>0</v>
      </c>
      <c r="I261" s="57">
        <v>0</v>
      </c>
      <c r="J261" s="57">
        <v>0</v>
      </c>
      <c r="K261" s="8">
        <v>1</v>
      </c>
      <c r="L261" s="7">
        <v>367776</v>
      </c>
      <c r="M261" s="7">
        <v>1262895</v>
      </c>
      <c r="N261" s="7">
        <v>39563</v>
      </c>
      <c r="O261" s="57">
        <v>1.6000000000000001E-3</v>
      </c>
      <c r="P261" s="7">
        <v>43.35</v>
      </c>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c r="AU261" s="3"/>
      <c r="AV261" s="3"/>
      <c r="AW261" s="3"/>
      <c r="AX261" s="3"/>
      <c r="AY261" s="3"/>
      <c r="AZ261" s="3"/>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row>
    <row r="262" spans="1:77" x14ac:dyDescent="0.2">
      <c r="A262" s="22" t="s">
        <v>7</v>
      </c>
      <c r="B262" s="4" t="s">
        <v>130</v>
      </c>
      <c r="C262" s="7">
        <v>32</v>
      </c>
      <c r="D262" s="7">
        <v>2402</v>
      </c>
      <c r="E262" s="7">
        <v>0</v>
      </c>
      <c r="F262" s="57">
        <v>1</v>
      </c>
      <c r="G262" s="57">
        <v>0</v>
      </c>
      <c r="H262" s="57">
        <v>0</v>
      </c>
      <c r="I262" s="57">
        <v>0</v>
      </c>
      <c r="J262" s="57">
        <v>0</v>
      </c>
      <c r="K262" s="8">
        <v>1</v>
      </c>
      <c r="L262" s="7">
        <v>2402</v>
      </c>
      <c r="M262" s="7">
        <v>0</v>
      </c>
      <c r="N262" s="7">
        <v>0</v>
      </c>
      <c r="O262" s="57">
        <v>8.9999999999999993E-3</v>
      </c>
      <c r="P262" s="7">
        <v>20</v>
      </c>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c r="AY262" s="3"/>
      <c r="AZ262" s="3"/>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row>
    <row r="263" spans="1:77" x14ac:dyDescent="0.2">
      <c r="A263" s="22" t="s">
        <v>8</v>
      </c>
      <c r="B263" s="4" t="s">
        <v>85</v>
      </c>
      <c r="C263" s="7">
        <v>0</v>
      </c>
      <c r="D263" s="7">
        <v>0</v>
      </c>
      <c r="E263" s="7">
        <v>0</v>
      </c>
      <c r="F263" s="57">
        <v>0</v>
      </c>
      <c r="G263" s="57">
        <v>0</v>
      </c>
      <c r="H263" s="57">
        <v>0</v>
      </c>
      <c r="I263" s="57">
        <v>0</v>
      </c>
      <c r="J263" s="57">
        <v>0</v>
      </c>
      <c r="K263" s="8">
        <v>0</v>
      </c>
      <c r="L263" s="7">
        <v>0</v>
      </c>
      <c r="M263" s="7">
        <v>0</v>
      </c>
      <c r="N263" s="7">
        <v>0</v>
      </c>
      <c r="O263" s="57">
        <v>0</v>
      </c>
      <c r="P263" s="7">
        <v>0</v>
      </c>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3"/>
      <c r="AW263" s="3"/>
      <c r="AX263" s="3"/>
      <c r="AY263" s="3"/>
      <c r="AZ263" s="3"/>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row>
    <row r="264" spans="1:77" x14ac:dyDescent="0.2">
      <c r="A264" s="22" t="s">
        <v>10</v>
      </c>
      <c r="B264" s="4" t="s">
        <v>131</v>
      </c>
      <c r="C264" s="7">
        <v>2063</v>
      </c>
      <c r="D264" s="7">
        <v>251731</v>
      </c>
      <c r="E264" s="7">
        <v>1811</v>
      </c>
      <c r="F264" s="57">
        <v>0</v>
      </c>
      <c r="G264" s="57">
        <v>0</v>
      </c>
      <c r="H264" s="57">
        <v>0</v>
      </c>
      <c r="I264" s="57">
        <v>0</v>
      </c>
      <c r="J264" s="57">
        <v>0</v>
      </c>
      <c r="K264" s="8">
        <v>0</v>
      </c>
      <c r="L264" s="7">
        <v>0</v>
      </c>
      <c r="M264" s="7">
        <v>0</v>
      </c>
      <c r="N264" s="7">
        <v>0</v>
      </c>
      <c r="O264" s="57">
        <v>0</v>
      </c>
      <c r="P264" s="7">
        <v>0</v>
      </c>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c r="AY264" s="3"/>
      <c r="AZ264" s="3"/>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row>
    <row r="265" spans="1:77" x14ac:dyDescent="0.2">
      <c r="A265" s="22" t="s">
        <v>11</v>
      </c>
      <c r="B265" s="4" t="s">
        <v>86</v>
      </c>
      <c r="C265" s="7">
        <v>6734</v>
      </c>
      <c r="D265" s="7">
        <v>1233252</v>
      </c>
      <c r="E265" s="7">
        <v>303116</v>
      </c>
      <c r="F265" s="57">
        <v>0.72510403388764011</v>
      </c>
      <c r="G265" s="57">
        <v>0.27489596611235984</v>
      </c>
      <c r="H265" s="57">
        <v>0</v>
      </c>
      <c r="I265" s="57">
        <v>0</v>
      </c>
      <c r="J265" s="57">
        <v>0</v>
      </c>
      <c r="K265" s="8">
        <v>1</v>
      </c>
      <c r="L265" s="7">
        <v>0</v>
      </c>
      <c r="M265" s="7">
        <v>0</v>
      </c>
      <c r="N265" s="7">
        <v>0</v>
      </c>
      <c r="O265" s="57">
        <v>1.6000000000000001E-3</v>
      </c>
      <c r="P265" s="7">
        <v>0</v>
      </c>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c r="AY265" s="3"/>
      <c r="AZ265" s="3"/>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row>
    <row r="266" spans="1:77" x14ac:dyDescent="0.2">
      <c r="A266" s="22" t="s">
        <v>12</v>
      </c>
      <c r="B266" s="4" t="s">
        <v>87</v>
      </c>
      <c r="C266" s="7">
        <v>4039</v>
      </c>
      <c r="D266" s="7">
        <v>694150</v>
      </c>
      <c r="E266" s="7">
        <v>212782</v>
      </c>
      <c r="F266" s="57">
        <v>0.77433839948138006</v>
      </c>
      <c r="G266" s="57">
        <v>0.22566160051861989</v>
      </c>
      <c r="H266" s="57">
        <v>0</v>
      </c>
      <c r="I266" s="57">
        <v>0</v>
      </c>
      <c r="J266" s="57">
        <v>0</v>
      </c>
      <c r="K266" s="8">
        <v>1</v>
      </c>
      <c r="L266" s="7">
        <v>139045</v>
      </c>
      <c r="M266" s="7">
        <v>458804</v>
      </c>
      <c r="N266" s="7">
        <v>96301</v>
      </c>
      <c r="O266" s="57">
        <v>0.16</v>
      </c>
      <c r="P266" s="7">
        <v>47.5</v>
      </c>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c r="AY266" s="3"/>
      <c r="AZ266" s="3"/>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row>
    <row r="267" spans="1:77" x14ac:dyDescent="0.2">
      <c r="A267" s="22" t="s">
        <v>13</v>
      </c>
      <c r="B267" s="4" t="s">
        <v>17</v>
      </c>
      <c r="C267" s="7">
        <v>9330</v>
      </c>
      <c r="D267" s="7">
        <v>1287892</v>
      </c>
      <c r="E267" s="7">
        <v>251675</v>
      </c>
      <c r="F267" s="57">
        <v>0.85336037493827122</v>
      </c>
      <c r="G267" s="57">
        <v>0.14663962506172878</v>
      </c>
      <c r="H267" s="57">
        <v>0</v>
      </c>
      <c r="I267" s="57">
        <v>0</v>
      </c>
      <c r="J267" s="57">
        <v>0</v>
      </c>
      <c r="K267" s="8">
        <v>1</v>
      </c>
      <c r="L267" s="7">
        <v>212271</v>
      </c>
      <c r="M267" s="7">
        <v>956570</v>
      </c>
      <c r="N267" s="7">
        <v>119051</v>
      </c>
      <c r="O267" s="57">
        <v>0.16</v>
      </c>
      <c r="P267" s="7">
        <v>49</v>
      </c>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c r="AY267" s="3"/>
      <c r="AZ267" s="3"/>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row>
    <row r="268" spans="1:77" x14ac:dyDescent="0.2">
      <c r="A268" s="22" t="s">
        <v>14</v>
      </c>
      <c r="B268" s="4" t="s">
        <v>88</v>
      </c>
      <c r="C268" s="7">
        <v>350</v>
      </c>
      <c r="D268" s="7">
        <v>26865</v>
      </c>
      <c r="E268" s="7">
        <v>2475</v>
      </c>
      <c r="F268" s="57">
        <v>0.73932626093430109</v>
      </c>
      <c r="G268" s="57">
        <v>0.26067373906569885</v>
      </c>
      <c r="H268" s="57">
        <v>0</v>
      </c>
      <c r="I268" s="57">
        <v>0</v>
      </c>
      <c r="J268" s="57">
        <v>0</v>
      </c>
      <c r="K268" s="8">
        <v>1</v>
      </c>
      <c r="L268" s="7">
        <v>12836</v>
      </c>
      <c r="M268" s="7">
        <v>10714</v>
      </c>
      <c r="N268" s="7">
        <v>3315</v>
      </c>
      <c r="O268" s="57">
        <v>6.8099999999999994E-2</v>
      </c>
      <c r="P268" s="7">
        <v>45</v>
      </c>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c r="AW268" s="3"/>
      <c r="AX268" s="3"/>
      <c r="AY268" s="3"/>
      <c r="AZ268" s="3"/>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row>
    <row r="269" spans="1:77" x14ac:dyDescent="0.2">
      <c r="A269" s="22" t="s">
        <v>15</v>
      </c>
      <c r="B269" s="4" t="s">
        <v>132</v>
      </c>
      <c r="C269" s="7">
        <v>3980</v>
      </c>
      <c r="D269" s="7">
        <v>798715</v>
      </c>
      <c r="E269" s="7">
        <v>195590</v>
      </c>
      <c r="F269" s="57">
        <v>0.66483288782607064</v>
      </c>
      <c r="G269" s="57">
        <v>0.33516711217392936</v>
      </c>
      <c r="H269" s="57">
        <v>0</v>
      </c>
      <c r="I269" s="57">
        <v>0</v>
      </c>
      <c r="J269" s="57">
        <v>0</v>
      </c>
      <c r="K269" s="8">
        <v>1</v>
      </c>
      <c r="L269" s="7">
        <v>96196</v>
      </c>
      <c r="M269" s="7">
        <v>522468</v>
      </c>
      <c r="N269" s="7">
        <v>180051</v>
      </c>
      <c r="O269" s="57">
        <v>0.17153052089919432</v>
      </c>
      <c r="P269" s="7">
        <v>50</v>
      </c>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c r="AY269" s="3"/>
      <c r="AZ269" s="3"/>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row>
    <row r="270" spans="1:77" x14ac:dyDescent="0.2">
      <c r="A270" s="22" t="s">
        <v>16</v>
      </c>
      <c r="B270" s="4" t="s">
        <v>22</v>
      </c>
      <c r="C270" s="7">
        <v>18114</v>
      </c>
      <c r="D270" s="7">
        <v>2167029</v>
      </c>
      <c r="E270" s="7">
        <v>696740</v>
      </c>
      <c r="F270" s="57">
        <v>0.79499259123897281</v>
      </c>
      <c r="G270" s="57">
        <v>0.20459301652169859</v>
      </c>
      <c r="H270" s="57">
        <v>0</v>
      </c>
      <c r="I270" s="57">
        <v>4.1439223932859229E-4</v>
      </c>
      <c r="J270" s="57">
        <v>0</v>
      </c>
      <c r="K270" s="8">
        <v>1</v>
      </c>
      <c r="L270" s="7">
        <v>503538</v>
      </c>
      <c r="M270" s="7">
        <v>1430819</v>
      </c>
      <c r="N270" s="7">
        <v>232672</v>
      </c>
      <c r="O270" s="57">
        <v>0.17749999999999999</v>
      </c>
      <c r="P270" s="7">
        <v>48</v>
      </c>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3"/>
      <c r="AW270" s="3"/>
      <c r="AX270" s="3"/>
      <c r="AY270" s="3"/>
      <c r="AZ270" s="3"/>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row>
    <row r="271" spans="1:77" x14ac:dyDescent="0.2">
      <c r="A271" s="22" t="s">
        <v>60</v>
      </c>
      <c r="B271" s="4" t="s">
        <v>89</v>
      </c>
      <c r="C271" s="7">
        <v>3015</v>
      </c>
      <c r="D271" s="7">
        <v>271983</v>
      </c>
      <c r="E271" s="7">
        <v>60461</v>
      </c>
      <c r="F271" s="57">
        <v>1</v>
      </c>
      <c r="G271" s="57">
        <v>0</v>
      </c>
      <c r="H271" s="57">
        <v>0</v>
      </c>
      <c r="I271" s="57">
        <v>0</v>
      </c>
      <c r="J271" s="57">
        <v>0</v>
      </c>
      <c r="K271" s="8">
        <v>1</v>
      </c>
      <c r="L271" s="7">
        <v>136356</v>
      </c>
      <c r="M271" s="7">
        <v>135627</v>
      </c>
      <c r="N271" s="7">
        <v>0</v>
      </c>
      <c r="O271" s="57">
        <v>2.5999999999999999E-3</v>
      </c>
      <c r="P271" s="7">
        <v>44.4</v>
      </c>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3"/>
      <c r="AW271" s="3"/>
      <c r="AX271" s="3"/>
      <c r="AY271" s="3"/>
      <c r="AZ271" s="3"/>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row>
    <row r="272" spans="1:77" x14ac:dyDescent="0.2">
      <c r="A272" s="22" t="s">
        <v>18</v>
      </c>
      <c r="B272" s="4" t="s">
        <v>92</v>
      </c>
      <c r="C272" s="7">
        <v>8748</v>
      </c>
      <c r="D272" s="7">
        <v>1135879</v>
      </c>
      <c r="E272" s="7">
        <v>240101</v>
      </c>
      <c r="F272" s="57">
        <v>0.73950394364188443</v>
      </c>
      <c r="G272" s="57">
        <v>0.26049605635811562</v>
      </c>
      <c r="H272" s="57">
        <v>0</v>
      </c>
      <c r="I272" s="57">
        <v>0</v>
      </c>
      <c r="J272" s="57">
        <v>0</v>
      </c>
      <c r="K272" s="8">
        <v>1</v>
      </c>
      <c r="L272" s="7">
        <v>243947</v>
      </c>
      <c r="M272" s="7">
        <v>757143</v>
      </c>
      <c r="N272" s="7">
        <v>134789</v>
      </c>
      <c r="O272" s="57">
        <v>0.157</v>
      </c>
      <c r="P272" s="7">
        <v>46</v>
      </c>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3"/>
      <c r="AW272" s="3"/>
      <c r="AX272" s="3"/>
      <c r="AY272" s="3"/>
      <c r="AZ272" s="3"/>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row>
    <row r="273" spans="1:77" x14ac:dyDescent="0.2">
      <c r="A273" s="22" t="s">
        <v>19</v>
      </c>
      <c r="B273" s="4" t="s">
        <v>90</v>
      </c>
      <c r="C273" s="7">
        <v>846</v>
      </c>
      <c r="D273" s="7">
        <v>302322</v>
      </c>
      <c r="E273" s="7">
        <v>18806</v>
      </c>
      <c r="F273" s="57">
        <v>0.12212475440093674</v>
      </c>
      <c r="G273" s="57">
        <v>0.87787524559906327</v>
      </c>
      <c r="H273" s="57">
        <v>0</v>
      </c>
      <c r="I273" s="57">
        <v>0</v>
      </c>
      <c r="J273" s="57">
        <v>0</v>
      </c>
      <c r="K273" s="8">
        <v>1</v>
      </c>
      <c r="L273" s="7">
        <v>0</v>
      </c>
      <c r="M273" s="7">
        <v>0</v>
      </c>
      <c r="N273" s="7">
        <v>0</v>
      </c>
      <c r="O273" s="57">
        <v>0</v>
      </c>
      <c r="P273" s="7">
        <v>0</v>
      </c>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3"/>
      <c r="AW273" s="3"/>
      <c r="AX273" s="3"/>
      <c r="AY273" s="3"/>
      <c r="AZ273" s="3"/>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row>
    <row r="274" spans="1:77" x14ac:dyDescent="0.2">
      <c r="A274" s="22" t="s">
        <v>20</v>
      </c>
      <c r="B274" s="4" t="s">
        <v>91</v>
      </c>
      <c r="C274" s="7">
        <v>0</v>
      </c>
      <c r="D274" s="7">
        <v>0</v>
      </c>
      <c r="E274" s="7">
        <v>0</v>
      </c>
      <c r="F274" s="57">
        <v>0</v>
      </c>
      <c r="G274" s="57">
        <v>0</v>
      </c>
      <c r="H274" s="57">
        <v>0</v>
      </c>
      <c r="I274" s="57">
        <v>0</v>
      </c>
      <c r="J274" s="57">
        <v>0</v>
      </c>
      <c r="K274" s="8">
        <v>0</v>
      </c>
      <c r="L274" s="7">
        <v>0</v>
      </c>
      <c r="M274" s="7">
        <v>0</v>
      </c>
      <c r="N274" s="7">
        <v>0</v>
      </c>
      <c r="O274" s="57">
        <v>0</v>
      </c>
      <c r="P274" s="7">
        <v>0</v>
      </c>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3"/>
      <c r="AW274" s="3"/>
      <c r="AX274" s="3"/>
      <c r="AY274" s="3"/>
      <c r="AZ274" s="3"/>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row>
    <row r="275" spans="1:77" x14ac:dyDescent="0.2">
      <c r="A275" s="22" t="s">
        <v>21</v>
      </c>
      <c r="B275" s="4" t="s">
        <v>24</v>
      </c>
      <c r="C275" s="7">
        <v>100</v>
      </c>
      <c r="D275" s="7">
        <v>13628</v>
      </c>
      <c r="E275" s="7">
        <v>4068</v>
      </c>
      <c r="F275" s="57">
        <v>1</v>
      </c>
      <c r="G275" s="57">
        <v>0</v>
      </c>
      <c r="H275" s="57">
        <v>0</v>
      </c>
      <c r="I275" s="57">
        <v>0</v>
      </c>
      <c r="J275" s="57">
        <v>0</v>
      </c>
      <c r="K275" s="8">
        <v>1</v>
      </c>
      <c r="L275" s="7">
        <v>3462</v>
      </c>
      <c r="M275" s="7">
        <v>10166</v>
      </c>
      <c r="N275" s="7">
        <v>0</v>
      </c>
      <c r="O275" s="57">
        <v>1.6000000000000001E-3</v>
      </c>
      <c r="P275" s="7">
        <v>48.39</v>
      </c>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3"/>
      <c r="AW275" s="3"/>
      <c r="AX275" s="3"/>
      <c r="AY275" s="3"/>
      <c r="AZ275" s="3"/>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row>
    <row r="276" spans="1:77" x14ac:dyDescent="0.2">
      <c r="A276" s="22" t="s">
        <v>23</v>
      </c>
      <c r="B276" s="4" t="s">
        <v>25</v>
      </c>
      <c r="C276" s="7">
        <v>1646</v>
      </c>
      <c r="D276" s="7">
        <v>134414</v>
      </c>
      <c r="E276" s="7">
        <v>0</v>
      </c>
      <c r="F276" s="57">
        <v>0</v>
      </c>
      <c r="G276" s="57">
        <v>0</v>
      </c>
      <c r="H276" s="57">
        <v>0</v>
      </c>
      <c r="I276" s="57">
        <v>0</v>
      </c>
      <c r="J276" s="57">
        <v>0</v>
      </c>
      <c r="K276" s="8">
        <v>0</v>
      </c>
      <c r="L276" s="7">
        <v>0</v>
      </c>
      <c r="M276" s="7">
        <v>0</v>
      </c>
      <c r="N276" s="7">
        <v>0</v>
      </c>
      <c r="O276" s="57">
        <v>0</v>
      </c>
      <c r="P276" s="7">
        <v>0</v>
      </c>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3"/>
      <c r="AW276" s="3"/>
      <c r="AX276" s="3"/>
      <c r="AY276" s="3"/>
      <c r="AZ276" s="3"/>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row>
    <row r="277" spans="1:77" x14ac:dyDescent="0.2">
      <c r="A277" s="3"/>
      <c r="B277" s="3"/>
      <c r="C277" s="3"/>
      <c r="D277" s="3"/>
      <c r="E277" s="3"/>
      <c r="F277" s="3"/>
      <c r="G277" s="3"/>
      <c r="H277" s="3"/>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3"/>
      <c r="AW277" s="3"/>
      <c r="AX277" s="3"/>
      <c r="AY277" s="3"/>
      <c r="AZ277" s="3"/>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row>
    <row r="278" spans="1:77" ht="15" x14ac:dyDescent="0.25">
      <c r="A278" s="13" t="s">
        <v>124</v>
      </c>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3"/>
      <c r="AW278" s="3"/>
      <c r="AX278" s="3"/>
      <c r="AY278" s="3"/>
      <c r="AZ278" s="3"/>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row>
    <row r="279" spans="1:77" x14ac:dyDescent="0.2">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3"/>
      <c r="AW279" s="3"/>
      <c r="AX279" s="3"/>
      <c r="AY279" s="3"/>
      <c r="AZ279" s="3"/>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row>
    <row r="280" spans="1:77" x14ac:dyDescent="0.2">
      <c r="A280" s="99" t="s">
        <v>26</v>
      </c>
      <c r="B280" s="98" t="s">
        <v>27</v>
      </c>
      <c r="C280" s="98" t="s">
        <v>112</v>
      </c>
      <c r="D280" s="98" t="s">
        <v>113</v>
      </c>
      <c r="E280" s="98" t="s">
        <v>114</v>
      </c>
      <c r="F280" s="98" t="s">
        <v>115</v>
      </c>
      <c r="G280" s="98"/>
      <c r="H280" s="98"/>
      <c r="I280" s="98"/>
      <c r="J280" s="98"/>
      <c r="K280" s="98"/>
      <c r="L280" s="98" t="s">
        <v>116</v>
      </c>
      <c r="M280" s="98"/>
      <c r="N280" s="98"/>
      <c r="O280" s="98" t="s">
        <v>117</v>
      </c>
      <c r="P280" s="98"/>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3"/>
      <c r="AW280" s="3"/>
      <c r="AX280" s="3"/>
      <c r="AY280" s="3"/>
      <c r="AZ280" s="3"/>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row>
    <row r="281" spans="1:77" ht="42.75" x14ac:dyDescent="0.2">
      <c r="A281" s="99"/>
      <c r="B281" s="98"/>
      <c r="C281" s="98"/>
      <c r="D281" s="98"/>
      <c r="E281" s="98"/>
      <c r="F281" s="84" t="s">
        <v>70</v>
      </c>
      <c r="G281" s="84" t="s">
        <v>71</v>
      </c>
      <c r="H281" s="84" t="s">
        <v>72</v>
      </c>
      <c r="I281" s="84" t="s">
        <v>73</v>
      </c>
      <c r="J281" s="84" t="s">
        <v>0</v>
      </c>
      <c r="K281" s="84" t="s">
        <v>118</v>
      </c>
      <c r="L281" s="84" t="s">
        <v>119</v>
      </c>
      <c r="M281" s="84" t="s">
        <v>120</v>
      </c>
      <c r="N281" s="84" t="s">
        <v>77</v>
      </c>
      <c r="O281" s="84" t="s">
        <v>121</v>
      </c>
      <c r="P281" s="84" t="s">
        <v>146</v>
      </c>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3"/>
      <c r="AW281" s="3"/>
      <c r="AX281" s="3"/>
      <c r="AY281" s="3"/>
      <c r="AZ281" s="3"/>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row>
    <row r="282" spans="1:77" x14ac:dyDescent="0.2">
      <c r="A282" s="22" t="s">
        <v>3</v>
      </c>
      <c r="B282" s="4" t="s">
        <v>144</v>
      </c>
      <c r="C282" s="7">
        <v>216</v>
      </c>
      <c r="D282" s="7">
        <v>25</v>
      </c>
      <c r="E282" s="7">
        <v>24</v>
      </c>
      <c r="F282" s="8">
        <v>1</v>
      </c>
      <c r="G282" s="8">
        <v>0</v>
      </c>
      <c r="H282" s="8">
        <v>0</v>
      </c>
      <c r="I282" s="8">
        <v>0</v>
      </c>
      <c r="J282" s="8">
        <v>0</v>
      </c>
      <c r="K282" s="8">
        <v>1</v>
      </c>
      <c r="L282" s="7">
        <v>24</v>
      </c>
      <c r="M282" s="7">
        <v>1</v>
      </c>
      <c r="N282" s="7">
        <v>0</v>
      </c>
      <c r="O282" s="57">
        <v>0.4</v>
      </c>
      <c r="P282" s="7">
        <v>80</v>
      </c>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c r="AU282" s="3"/>
      <c r="AV282" s="3"/>
      <c r="AW282" s="3"/>
      <c r="AX282" s="3"/>
      <c r="AY282" s="3"/>
      <c r="AZ282" s="3"/>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row>
    <row r="283" spans="1:77" x14ac:dyDescent="0.2">
      <c r="A283" s="22" t="s">
        <v>4</v>
      </c>
      <c r="B283" s="4" t="s">
        <v>145</v>
      </c>
      <c r="C283" s="7">
        <v>0</v>
      </c>
      <c r="D283" s="7">
        <v>0</v>
      </c>
      <c r="E283" s="7">
        <v>0</v>
      </c>
      <c r="F283" s="8">
        <v>0</v>
      </c>
      <c r="G283" s="8">
        <v>0</v>
      </c>
      <c r="H283" s="8">
        <v>0</v>
      </c>
      <c r="I283" s="8">
        <v>0</v>
      </c>
      <c r="J283" s="8">
        <v>0</v>
      </c>
      <c r="K283" s="8">
        <v>0</v>
      </c>
      <c r="L283" s="7">
        <v>0</v>
      </c>
      <c r="M283" s="7">
        <v>0</v>
      </c>
      <c r="N283" s="7">
        <v>0</v>
      </c>
      <c r="O283" s="57">
        <v>0</v>
      </c>
      <c r="P283" s="7">
        <v>0</v>
      </c>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3"/>
      <c r="AW283" s="3"/>
      <c r="AX283" s="3"/>
      <c r="AY283" s="3"/>
      <c r="AZ283" s="3"/>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row>
    <row r="284" spans="1:77" x14ac:dyDescent="0.2">
      <c r="A284" s="22" t="s">
        <v>5</v>
      </c>
      <c r="B284" s="4" t="s">
        <v>83</v>
      </c>
      <c r="C284" s="7">
        <v>55</v>
      </c>
      <c r="D284" s="7">
        <v>18026</v>
      </c>
      <c r="E284" s="7">
        <v>9285</v>
      </c>
      <c r="F284" s="8">
        <v>0</v>
      </c>
      <c r="G284" s="8">
        <v>1</v>
      </c>
      <c r="H284" s="8">
        <v>0</v>
      </c>
      <c r="I284" s="8">
        <v>0</v>
      </c>
      <c r="J284" s="8">
        <v>0</v>
      </c>
      <c r="K284" s="8">
        <v>1</v>
      </c>
      <c r="L284" s="7">
        <v>422</v>
      </c>
      <c r="M284" s="7">
        <v>16450</v>
      </c>
      <c r="N284" s="7">
        <v>1154</v>
      </c>
      <c r="O284" s="57">
        <v>0.1229</v>
      </c>
      <c r="P284" s="7">
        <v>52</v>
      </c>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3"/>
      <c r="AW284" s="3"/>
      <c r="AX284" s="3"/>
      <c r="AY284" s="3"/>
      <c r="AZ284" s="3"/>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row>
    <row r="285" spans="1:77" x14ac:dyDescent="0.2">
      <c r="A285" s="22" t="s">
        <v>6</v>
      </c>
      <c r="B285" s="4" t="s">
        <v>84</v>
      </c>
      <c r="C285" s="7">
        <v>55</v>
      </c>
      <c r="D285" s="7">
        <v>3563</v>
      </c>
      <c r="E285" s="7">
        <v>40</v>
      </c>
      <c r="F285" s="8">
        <v>0.70305921975863039</v>
      </c>
      <c r="G285" s="8">
        <v>0.29694078024136961</v>
      </c>
      <c r="H285" s="8">
        <v>0</v>
      </c>
      <c r="I285" s="8">
        <v>0</v>
      </c>
      <c r="J285" s="8">
        <v>0</v>
      </c>
      <c r="K285" s="8">
        <v>1</v>
      </c>
      <c r="L285" s="7">
        <v>463</v>
      </c>
      <c r="M285" s="7">
        <v>3100</v>
      </c>
      <c r="N285" s="7">
        <v>0</v>
      </c>
      <c r="O285" s="57">
        <v>4.3999999999999997E-2</v>
      </c>
      <c r="P285" s="7">
        <v>43</v>
      </c>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3"/>
      <c r="AW285" s="3"/>
      <c r="AX285" s="3"/>
      <c r="AY285" s="3"/>
      <c r="AZ285" s="3"/>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row>
    <row r="286" spans="1:77" x14ac:dyDescent="0.2">
      <c r="A286" s="22" t="s">
        <v>134</v>
      </c>
      <c r="B286" s="4" t="s">
        <v>9</v>
      </c>
      <c r="C286" s="7">
        <v>647</v>
      </c>
      <c r="D286" s="7">
        <v>55344</v>
      </c>
      <c r="E286" s="7">
        <v>29566</v>
      </c>
      <c r="F286" s="8">
        <v>1</v>
      </c>
      <c r="G286" s="8">
        <v>0</v>
      </c>
      <c r="H286" s="8">
        <v>0</v>
      </c>
      <c r="I286" s="8">
        <v>0</v>
      </c>
      <c r="J286" s="8">
        <v>0</v>
      </c>
      <c r="K286" s="8">
        <v>1</v>
      </c>
      <c r="L286" s="7">
        <v>25432</v>
      </c>
      <c r="M286" s="7">
        <v>28658</v>
      </c>
      <c r="N286" s="7">
        <v>1254</v>
      </c>
      <c r="O286" s="57">
        <v>1.1000000000000001E-3</v>
      </c>
      <c r="P286" s="7">
        <v>41.1</v>
      </c>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3"/>
      <c r="AW286" s="3"/>
      <c r="AX286" s="3"/>
      <c r="AY286" s="3"/>
      <c r="AZ286" s="3"/>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row>
    <row r="287" spans="1:77" x14ac:dyDescent="0.2">
      <c r="A287" s="22" t="s">
        <v>7</v>
      </c>
      <c r="B287" s="4" t="s">
        <v>130</v>
      </c>
      <c r="C287" s="7">
        <v>589</v>
      </c>
      <c r="D287" s="7">
        <v>52592</v>
      </c>
      <c r="E287" s="7">
        <v>3905</v>
      </c>
      <c r="F287" s="8">
        <v>1</v>
      </c>
      <c r="G287" s="8">
        <v>0</v>
      </c>
      <c r="H287" s="8">
        <v>0</v>
      </c>
      <c r="I287" s="8">
        <v>0</v>
      </c>
      <c r="J287" s="8">
        <v>0</v>
      </c>
      <c r="K287" s="8">
        <v>1</v>
      </c>
      <c r="L287" s="7">
        <v>30678</v>
      </c>
      <c r="M287" s="7">
        <v>21914</v>
      </c>
      <c r="N287" s="7">
        <v>0</v>
      </c>
      <c r="O287" s="57">
        <v>0.24399999999999999</v>
      </c>
      <c r="P287" s="7">
        <v>44</v>
      </c>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3"/>
      <c r="AW287" s="3"/>
      <c r="AX287" s="3"/>
      <c r="AY287" s="3"/>
      <c r="AZ287" s="3"/>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row>
    <row r="288" spans="1:77" x14ac:dyDescent="0.2">
      <c r="A288" s="22" t="s">
        <v>8</v>
      </c>
      <c r="B288" s="4" t="s">
        <v>85</v>
      </c>
      <c r="C288" s="7">
        <v>0</v>
      </c>
      <c r="D288" s="7">
        <v>0</v>
      </c>
      <c r="E288" s="7">
        <v>0</v>
      </c>
      <c r="F288" s="8">
        <v>0</v>
      </c>
      <c r="G288" s="8">
        <v>0</v>
      </c>
      <c r="H288" s="8">
        <v>0</v>
      </c>
      <c r="I288" s="8">
        <v>0</v>
      </c>
      <c r="J288" s="8">
        <v>0</v>
      </c>
      <c r="K288" s="8">
        <v>0</v>
      </c>
      <c r="L288" s="7">
        <v>0</v>
      </c>
      <c r="M288" s="7">
        <v>0</v>
      </c>
      <c r="N288" s="7">
        <v>0</v>
      </c>
      <c r="O288" s="57">
        <v>0</v>
      </c>
      <c r="P288" s="7">
        <v>0</v>
      </c>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3"/>
      <c r="AW288" s="3"/>
      <c r="AX288" s="3"/>
      <c r="AY288" s="3"/>
      <c r="AZ288" s="3"/>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row>
    <row r="289" spans="1:77" x14ac:dyDescent="0.2">
      <c r="A289" s="22" t="s">
        <v>10</v>
      </c>
      <c r="B289" s="4" t="s">
        <v>131</v>
      </c>
      <c r="C289" s="7">
        <v>84</v>
      </c>
      <c r="D289" s="7">
        <v>8533</v>
      </c>
      <c r="E289" s="7">
        <v>64786</v>
      </c>
      <c r="F289" s="8">
        <v>0</v>
      </c>
      <c r="G289" s="8">
        <v>0</v>
      </c>
      <c r="H289" s="8">
        <v>0</v>
      </c>
      <c r="I289" s="8">
        <v>0</v>
      </c>
      <c r="J289" s="8">
        <v>0</v>
      </c>
      <c r="K289" s="8">
        <v>0</v>
      </c>
      <c r="L289" s="7">
        <v>0</v>
      </c>
      <c r="M289" s="7">
        <v>0</v>
      </c>
      <c r="N289" s="7">
        <v>0</v>
      </c>
      <c r="O289" s="57">
        <v>0</v>
      </c>
      <c r="P289" s="7">
        <v>0</v>
      </c>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3"/>
      <c r="AW289" s="3"/>
      <c r="AX289" s="3"/>
      <c r="AY289" s="3"/>
      <c r="AZ289" s="3"/>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row>
    <row r="290" spans="1:77" x14ac:dyDescent="0.2">
      <c r="A290" s="22" t="s">
        <v>11</v>
      </c>
      <c r="B290" s="4" t="s">
        <v>86</v>
      </c>
      <c r="C290" s="7">
        <v>747</v>
      </c>
      <c r="D290" s="7">
        <v>183427</v>
      </c>
      <c r="E290" s="7">
        <v>14484</v>
      </c>
      <c r="F290" s="8">
        <v>0.37782333026217513</v>
      </c>
      <c r="G290" s="8">
        <v>0.62217666973782482</v>
      </c>
      <c r="H290" s="8">
        <v>0</v>
      </c>
      <c r="I290" s="8">
        <v>0</v>
      </c>
      <c r="J290" s="8">
        <v>0</v>
      </c>
      <c r="K290" s="8">
        <v>1</v>
      </c>
      <c r="L290" s="7">
        <v>0</v>
      </c>
      <c r="M290" s="7">
        <v>0</v>
      </c>
      <c r="N290" s="7">
        <v>0</v>
      </c>
      <c r="O290" s="57">
        <v>0</v>
      </c>
      <c r="P290" s="7">
        <v>0</v>
      </c>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3"/>
      <c r="AW290" s="3"/>
      <c r="AX290" s="3"/>
      <c r="AY290" s="3"/>
      <c r="AZ290" s="3"/>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row>
    <row r="291" spans="1:77" x14ac:dyDescent="0.2">
      <c r="A291" s="22" t="s">
        <v>12</v>
      </c>
      <c r="B291" s="4" t="s">
        <v>87</v>
      </c>
      <c r="C291" s="7">
        <v>437</v>
      </c>
      <c r="D291" s="7">
        <v>67447</v>
      </c>
      <c r="E291" s="7">
        <v>26541</v>
      </c>
      <c r="F291" s="8">
        <v>0.61826322890565921</v>
      </c>
      <c r="G291" s="8">
        <v>0.38173677109434073</v>
      </c>
      <c r="H291" s="8">
        <v>0</v>
      </c>
      <c r="I291" s="8">
        <v>0</v>
      </c>
      <c r="J291" s="8">
        <v>0</v>
      </c>
      <c r="K291" s="8">
        <v>1</v>
      </c>
      <c r="L291" s="7">
        <v>23749</v>
      </c>
      <c r="M291" s="7">
        <v>26673</v>
      </c>
      <c r="N291" s="7">
        <v>17025</v>
      </c>
      <c r="O291" s="57">
        <v>5.0000000000000001E-4</v>
      </c>
      <c r="P291" s="7">
        <v>50.6</v>
      </c>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3"/>
      <c r="AW291" s="3"/>
      <c r="AX291" s="3"/>
      <c r="AY291" s="3"/>
      <c r="AZ291" s="3"/>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row>
    <row r="292" spans="1:77" x14ac:dyDescent="0.2">
      <c r="A292" s="22" t="s">
        <v>13</v>
      </c>
      <c r="B292" s="4" t="s">
        <v>17</v>
      </c>
      <c r="C292" s="7">
        <v>336</v>
      </c>
      <c r="D292" s="7">
        <v>110575</v>
      </c>
      <c r="E292" s="7">
        <v>11143</v>
      </c>
      <c r="F292" s="8">
        <v>0.63992765091566806</v>
      </c>
      <c r="G292" s="8">
        <v>0.36007234908433189</v>
      </c>
      <c r="H292" s="8">
        <v>0</v>
      </c>
      <c r="I292" s="8">
        <v>0</v>
      </c>
      <c r="J292" s="8">
        <v>0</v>
      </c>
      <c r="K292" s="8">
        <v>1</v>
      </c>
      <c r="L292" s="7">
        <v>8544</v>
      </c>
      <c r="M292" s="7">
        <v>40786</v>
      </c>
      <c r="N292" s="7">
        <v>61245</v>
      </c>
      <c r="O292" s="57">
        <v>0.09</v>
      </c>
      <c r="P292" s="7">
        <v>48</v>
      </c>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c r="AW292" s="3"/>
      <c r="AX292" s="3"/>
      <c r="AY292" s="3"/>
      <c r="AZ292" s="3"/>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row>
    <row r="293" spans="1:77" x14ac:dyDescent="0.2">
      <c r="A293" s="22" t="s">
        <v>14</v>
      </c>
      <c r="B293" s="4" t="s">
        <v>88</v>
      </c>
      <c r="C293" s="7">
        <v>79</v>
      </c>
      <c r="D293" s="7">
        <v>1038</v>
      </c>
      <c r="E293" s="7">
        <v>288</v>
      </c>
      <c r="F293" s="8">
        <v>1</v>
      </c>
      <c r="G293" s="8">
        <v>0</v>
      </c>
      <c r="H293" s="8">
        <v>0</v>
      </c>
      <c r="I293" s="8">
        <v>0</v>
      </c>
      <c r="J293" s="8">
        <v>0</v>
      </c>
      <c r="K293" s="8">
        <v>1</v>
      </c>
      <c r="L293" s="7">
        <v>1038</v>
      </c>
      <c r="M293" s="7">
        <v>0</v>
      </c>
      <c r="N293" s="7">
        <v>0</v>
      </c>
      <c r="O293" s="57">
        <v>4.2000000000000003E-2</v>
      </c>
      <c r="P293" s="7">
        <v>52</v>
      </c>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3"/>
      <c r="AW293" s="3"/>
      <c r="AX293" s="3"/>
      <c r="AY293" s="3"/>
      <c r="AZ293" s="3"/>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row>
    <row r="294" spans="1:77" x14ac:dyDescent="0.2">
      <c r="A294" s="22" t="s">
        <v>15</v>
      </c>
      <c r="B294" s="4" t="s">
        <v>132</v>
      </c>
      <c r="C294" s="7">
        <v>578</v>
      </c>
      <c r="D294" s="7">
        <v>119836</v>
      </c>
      <c r="E294" s="7">
        <v>31367</v>
      </c>
      <c r="F294" s="8">
        <v>0.52126239193564539</v>
      </c>
      <c r="G294" s="8">
        <v>0.47873760806435461</v>
      </c>
      <c r="H294" s="8">
        <v>0</v>
      </c>
      <c r="I294" s="8">
        <v>0</v>
      </c>
      <c r="J294" s="8">
        <v>0</v>
      </c>
      <c r="K294" s="8">
        <v>1</v>
      </c>
      <c r="L294" s="7">
        <v>9280</v>
      </c>
      <c r="M294" s="7">
        <v>87334</v>
      </c>
      <c r="N294" s="7">
        <v>23222</v>
      </c>
      <c r="O294" s="57">
        <v>9.0682265763209716E-2</v>
      </c>
      <c r="P294" s="7">
        <v>54</v>
      </c>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c r="AU294" s="3"/>
      <c r="AV294" s="3"/>
      <c r="AW294" s="3"/>
      <c r="AX294" s="3"/>
      <c r="AY294" s="3"/>
      <c r="AZ294" s="3"/>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row>
    <row r="295" spans="1:77" x14ac:dyDescent="0.2">
      <c r="A295" s="22" t="s">
        <v>16</v>
      </c>
      <c r="B295" s="4" t="s">
        <v>22</v>
      </c>
      <c r="C295" s="7">
        <v>2703</v>
      </c>
      <c r="D295" s="7">
        <v>244673</v>
      </c>
      <c r="E295" s="7">
        <v>93371</v>
      </c>
      <c r="F295" s="8">
        <v>0.71863262395115113</v>
      </c>
      <c r="G295" s="8">
        <v>0.28136737604884887</v>
      </c>
      <c r="H295" s="8">
        <v>0</v>
      </c>
      <c r="I295" s="8">
        <v>0</v>
      </c>
      <c r="J295" s="8">
        <v>0</v>
      </c>
      <c r="K295" s="8">
        <v>1</v>
      </c>
      <c r="L295" s="7">
        <v>96532</v>
      </c>
      <c r="M295" s="7">
        <v>131629</v>
      </c>
      <c r="N295" s="7">
        <v>16512</v>
      </c>
      <c r="O295" s="57">
        <v>0.1105</v>
      </c>
      <c r="P295" s="7">
        <v>44</v>
      </c>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c r="AU295" s="3"/>
      <c r="AV295" s="3"/>
      <c r="AW295" s="3"/>
      <c r="AX295" s="3"/>
      <c r="AY295" s="3"/>
      <c r="AZ295" s="3"/>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row>
    <row r="296" spans="1:77" x14ac:dyDescent="0.2">
      <c r="A296" s="22" t="s">
        <v>60</v>
      </c>
      <c r="B296" s="4" t="s">
        <v>89</v>
      </c>
      <c r="C296" s="7">
        <v>0</v>
      </c>
      <c r="D296" s="7">
        <v>0</v>
      </c>
      <c r="E296" s="7">
        <v>0</v>
      </c>
      <c r="F296" s="8">
        <v>0</v>
      </c>
      <c r="G296" s="8">
        <v>0</v>
      </c>
      <c r="H296" s="8">
        <v>0</v>
      </c>
      <c r="I296" s="8">
        <v>0</v>
      </c>
      <c r="J296" s="8">
        <v>0</v>
      </c>
      <c r="K296" s="8">
        <v>0</v>
      </c>
      <c r="L296" s="7">
        <v>0</v>
      </c>
      <c r="M296" s="7">
        <v>0</v>
      </c>
      <c r="N296" s="7">
        <v>0</v>
      </c>
      <c r="O296" s="57">
        <v>0</v>
      </c>
      <c r="P296" s="7">
        <v>0</v>
      </c>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3"/>
      <c r="AS296" s="3"/>
      <c r="AT296" s="3"/>
      <c r="AU296" s="3"/>
      <c r="AV296" s="3"/>
      <c r="AW296" s="3"/>
      <c r="AX296" s="3"/>
      <c r="AY296" s="3"/>
      <c r="AZ296" s="3"/>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row>
    <row r="297" spans="1:77" x14ac:dyDescent="0.2">
      <c r="A297" s="22" t="s">
        <v>18</v>
      </c>
      <c r="B297" s="4" t="s">
        <v>92</v>
      </c>
      <c r="C297" s="7">
        <v>231</v>
      </c>
      <c r="D297" s="7">
        <v>45397</v>
      </c>
      <c r="E297" s="7">
        <v>964</v>
      </c>
      <c r="F297" s="8">
        <v>0.22188690882657444</v>
      </c>
      <c r="G297" s="8">
        <v>0.77811309117342553</v>
      </c>
      <c r="H297" s="8">
        <v>0</v>
      </c>
      <c r="I297" s="8">
        <v>0</v>
      </c>
      <c r="J297" s="8">
        <v>0</v>
      </c>
      <c r="K297" s="8">
        <v>1</v>
      </c>
      <c r="L297" s="7">
        <v>5147</v>
      </c>
      <c r="M297" s="7">
        <v>23497</v>
      </c>
      <c r="N297" s="7">
        <v>16753</v>
      </c>
      <c r="O297" s="57">
        <v>8.7999999999999995E-2</v>
      </c>
      <c r="P297" s="7">
        <v>39</v>
      </c>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3"/>
      <c r="AW297" s="3"/>
      <c r="AX297" s="3"/>
      <c r="AY297" s="3"/>
      <c r="AZ297" s="3"/>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row>
    <row r="298" spans="1:77" x14ac:dyDescent="0.2">
      <c r="A298" s="22" t="s">
        <v>19</v>
      </c>
      <c r="B298" s="4" t="s">
        <v>90</v>
      </c>
      <c r="C298" s="7">
        <v>0</v>
      </c>
      <c r="D298" s="7">
        <v>0</v>
      </c>
      <c r="E298" s="7">
        <v>0</v>
      </c>
      <c r="F298" s="8">
        <v>0</v>
      </c>
      <c r="G298" s="8">
        <v>0</v>
      </c>
      <c r="H298" s="8">
        <v>0</v>
      </c>
      <c r="I298" s="8">
        <v>0</v>
      </c>
      <c r="J298" s="8">
        <v>0</v>
      </c>
      <c r="K298" s="8">
        <v>0</v>
      </c>
      <c r="L298" s="7">
        <v>0</v>
      </c>
      <c r="M298" s="7">
        <v>0</v>
      </c>
      <c r="N298" s="7">
        <v>0</v>
      </c>
      <c r="O298" s="57">
        <v>0</v>
      </c>
      <c r="P298" s="7">
        <v>0</v>
      </c>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c r="AU298" s="3"/>
      <c r="AV298" s="3"/>
      <c r="AW298" s="3"/>
      <c r="AX298" s="3"/>
      <c r="AY298" s="3"/>
      <c r="AZ298" s="3"/>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row>
    <row r="299" spans="1:77" x14ac:dyDescent="0.2">
      <c r="A299" s="22" t="s">
        <v>20</v>
      </c>
      <c r="B299" s="4" t="s">
        <v>91</v>
      </c>
      <c r="C299" s="7">
        <v>0</v>
      </c>
      <c r="D299" s="7">
        <v>0</v>
      </c>
      <c r="E299" s="7">
        <v>0</v>
      </c>
      <c r="F299" s="8">
        <v>0</v>
      </c>
      <c r="G299" s="8">
        <v>0</v>
      </c>
      <c r="H299" s="8">
        <v>0</v>
      </c>
      <c r="I299" s="8">
        <v>0</v>
      </c>
      <c r="J299" s="8">
        <v>0</v>
      </c>
      <c r="K299" s="8">
        <v>0</v>
      </c>
      <c r="L299" s="7">
        <v>0</v>
      </c>
      <c r="M299" s="7">
        <v>0</v>
      </c>
      <c r="N299" s="7">
        <v>0</v>
      </c>
      <c r="O299" s="57">
        <v>0</v>
      </c>
      <c r="P299" s="7">
        <v>0</v>
      </c>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3"/>
      <c r="AS299" s="3"/>
      <c r="AT299" s="3"/>
      <c r="AU299" s="3"/>
      <c r="AV299" s="3"/>
      <c r="AW299" s="3"/>
      <c r="AX299" s="3"/>
      <c r="AY299" s="3"/>
      <c r="AZ299" s="3"/>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row>
    <row r="300" spans="1:77" x14ac:dyDescent="0.2">
      <c r="A300" s="22" t="s">
        <v>21</v>
      </c>
      <c r="B300" s="4" t="s">
        <v>24</v>
      </c>
      <c r="C300" s="7">
        <v>10</v>
      </c>
      <c r="D300" s="7">
        <v>4140</v>
      </c>
      <c r="E300" s="7">
        <v>1838</v>
      </c>
      <c r="F300" s="8">
        <v>1</v>
      </c>
      <c r="G300" s="8">
        <v>0</v>
      </c>
      <c r="H300" s="8">
        <v>0</v>
      </c>
      <c r="I300" s="8">
        <v>0</v>
      </c>
      <c r="J300" s="8">
        <v>0</v>
      </c>
      <c r="K300" s="8">
        <v>1</v>
      </c>
      <c r="L300" s="7">
        <v>651</v>
      </c>
      <c r="M300" s="7">
        <v>114</v>
      </c>
      <c r="N300" s="7">
        <v>3375</v>
      </c>
      <c r="O300" s="57">
        <v>4.0000000000000002E-4</v>
      </c>
      <c r="P300" s="7">
        <v>18.53</v>
      </c>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c r="AU300" s="3"/>
      <c r="AV300" s="3"/>
      <c r="AW300" s="3"/>
      <c r="AX300" s="3"/>
      <c r="AY300" s="3"/>
      <c r="AZ300" s="3"/>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row>
    <row r="301" spans="1:77" x14ac:dyDescent="0.2">
      <c r="A301" s="22" t="s">
        <v>23</v>
      </c>
      <c r="B301" s="4" t="s">
        <v>25</v>
      </c>
      <c r="C301" s="7">
        <v>0</v>
      </c>
      <c r="D301" s="7">
        <v>0</v>
      </c>
      <c r="E301" s="7">
        <v>0</v>
      </c>
      <c r="F301" s="8">
        <v>0</v>
      </c>
      <c r="G301" s="8">
        <v>0</v>
      </c>
      <c r="H301" s="8">
        <v>0</v>
      </c>
      <c r="I301" s="8">
        <v>0</v>
      </c>
      <c r="J301" s="8">
        <v>0</v>
      </c>
      <c r="K301" s="8">
        <v>0</v>
      </c>
      <c r="L301" s="7">
        <v>0</v>
      </c>
      <c r="M301" s="7">
        <v>0</v>
      </c>
      <c r="N301" s="7">
        <v>0</v>
      </c>
      <c r="O301" s="57">
        <v>0</v>
      </c>
      <c r="P301" s="7">
        <v>0</v>
      </c>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c r="AU301" s="3"/>
      <c r="AV301" s="3"/>
      <c r="AW301" s="3"/>
      <c r="AX301" s="3"/>
      <c r="AY301" s="3"/>
      <c r="AZ301" s="3"/>
      <c r="BA301" s="3"/>
      <c r="BB301" s="3"/>
      <c r="BC301" s="3"/>
      <c r="BD301" s="3"/>
      <c r="BE301" s="3"/>
      <c r="BF301" s="3"/>
      <c r="BG301" s="3"/>
      <c r="BH301" s="3"/>
      <c r="BI301" s="3"/>
      <c r="BJ301" s="3"/>
      <c r="BK301" s="3"/>
      <c r="BL301" s="3"/>
      <c r="BM301" s="3"/>
      <c r="BN301" s="3"/>
      <c r="BO301" s="3"/>
      <c r="BP301" s="3"/>
      <c r="BQ301" s="3"/>
      <c r="BR301" s="3"/>
      <c r="BS301" s="3"/>
      <c r="BT301" s="3"/>
      <c r="BU301" s="3"/>
      <c r="BV301" s="3"/>
      <c r="BW301" s="3"/>
      <c r="BX301" s="3"/>
      <c r="BY301" s="3"/>
    </row>
    <row r="302" spans="1:77" x14ac:dyDescent="0.2">
      <c r="A302" s="3"/>
      <c r="B302" s="3"/>
      <c r="C302" s="3"/>
      <c r="D302" s="3"/>
      <c r="E302" s="3"/>
      <c r="F302" s="3"/>
      <c r="G302" s="3"/>
      <c r="H302" s="3"/>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3"/>
      <c r="AW302" s="3"/>
      <c r="AX302" s="3"/>
      <c r="AY302" s="3"/>
      <c r="AZ302" s="3"/>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row>
    <row r="303" spans="1:77" ht="15" x14ac:dyDescent="0.25">
      <c r="A303" s="13" t="s">
        <v>125</v>
      </c>
      <c r="G303" s="3"/>
      <c r="H303" s="3"/>
      <c r="I303" s="3"/>
      <c r="J303" s="3"/>
      <c r="K303" s="3"/>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3"/>
      <c r="AW303" s="3"/>
      <c r="AX303" s="3"/>
      <c r="AY303" s="3"/>
      <c r="AZ303" s="3"/>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row>
    <row r="304" spans="1:77" x14ac:dyDescent="0.2">
      <c r="G304" s="3"/>
      <c r="H304" s="3"/>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c r="AU304" s="3"/>
      <c r="AV304" s="3"/>
      <c r="AW304" s="3"/>
      <c r="AX304" s="3"/>
      <c r="AY304" s="3"/>
      <c r="AZ304" s="3"/>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row>
    <row r="305" spans="1:77" ht="57" x14ac:dyDescent="0.2">
      <c r="A305" s="87" t="s">
        <v>26</v>
      </c>
      <c r="B305" s="86" t="s">
        <v>27</v>
      </c>
      <c r="C305" s="84" t="s">
        <v>126</v>
      </c>
      <c r="D305" s="84" t="s">
        <v>127</v>
      </c>
      <c r="E305" s="84" t="s">
        <v>128</v>
      </c>
      <c r="F305" s="84" t="s">
        <v>129</v>
      </c>
      <c r="G305" s="3"/>
      <c r="H305" s="3"/>
      <c r="I305" s="3"/>
      <c r="J305" s="3"/>
      <c r="K305" s="3"/>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c r="AU305" s="3"/>
      <c r="AV305" s="3"/>
      <c r="AW305" s="3"/>
      <c r="AX305" s="3"/>
      <c r="AY305" s="3"/>
      <c r="AZ305" s="3"/>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row>
    <row r="306" spans="1:77" x14ac:dyDescent="0.2">
      <c r="A306" s="22" t="s">
        <v>3</v>
      </c>
      <c r="B306" s="4" t="s">
        <v>144</v>
      </c>
      <c r="C306" s="7">
        <v>32</v>
      </c>
      <c r="D306" s="7">
        <v>25</v>
      </c>
      <c r="E306" s="57">
        <f>(IFERROR(C306/SUM($C306:$D306),0))</f>
        <v>0.56140350877192979</v>
      </c>
      <c r="F306" s="57">
        <f>(IFERROR(D306/SUM($C306:$D306),0))</f>
        <v>0.43859649122807015</v>
      </c>
      <c r="G306" s="3"/>
      <c r="H306" s="3"/>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3"/>
      <c r="AS306" s="3"/>
      <c r="AT306" s="3"/>
      <c r="AU306" s="3"/>
      <c r="AV306" s="3"/>
      <c r="AW306" s="3"/>
      <c r="AX306" s="3"/>
      <c r="AY306" s="3"/>
      <c r="AZ306" s="3"/>
      <c r="BA306" s="3"/>
      <c r="BB306" s="3"/>
      <c r="BC306" s="3"/>
      <c r="BD306" s="3"/>
      <c r="BE306" s="3"/>
      <c r="BF306" s="3"/>
      <c r="BG306" s="3"/>
      <c r="BH306" s="3"/>
      <c r="BI306" s="3"/>
      <c r="BJ306" s="3"/>
      <c r="BK306" s="3"/>
      <c r="BL306" s="3"/>
      <c r="BM306" s="3"/>
      <c r="BN306" s="3"/>
      <c r="BO306" s="3"/>
      <c r="BP306" s="3"/>
      <c r="BQ306" s="3"/>
      <c r="BR306" s="3"/>
      <c r="BS306" s="3"/>
      <c r="BT306" s="3"/>
      <c r="BU306" s="3"/>
      <c r="BV306" s="3"/>
      <c r="BW306" s="3"/>
      <c r="BX306" s="3"/>
      <c r="BY306" s="3"/>
    </row>
    <row r="307" spans="1:77" x14ac:dyDescent="0.2">
      <c r="A307" s="22" t="s">
        <v>4</v>
      </c>
      <c r="B307" s="4" t="s">
        <v>145</v>
      </c>
      <c r="C307" s="7">
        <v>38535</v>
      </c>
      <c r="D307" s="7">
        <v>0</v>
      </c>
      <c r="E307" s="57">
        <f t="shared" ref="E307:E325" si="35">(IFERROR(C307/SUM($C307:$D307),0))</f>
        <v>1</v>
      </c>
      <c r="F307" s="57">
        <f t="shared" ref="F307:F325" si="36">(IFERROR(D307/SUM($C307:$D307),0))</f>
        <v>0</v>
      </c>
      <c r="G307" s="3"/>
      <c r="H307" s="3"/>
      <c r="I307" s="3"/>
      <c r="J307" s="3"/>
      <c r="K307" s="3"/>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3"/>
      <c r="AW307" s="3"/>
      <c r="AX307" s="3"/>
      <c r="AY307" s="3"/>
      <c r="AZ307" s="3"/>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row>
    <row r="308" spans="1:77" x14ac:dyDescent="0.2">
      <c r="A308" s="22" t="s">
        <v>5</v>
      </c>
      <c r="B308" s="4" t="s">
        <v>83</v>
      </c>
      <c r="C308" s="7">
        <v>82734</v>
      </c>
      <c r="D308" s="7">
        <v>18026</v>
      </c>
      <c r="E308" s="57">
        <f t="shared" si="35"/>
        <v>0.82109964271536329</v>
      </c>
      <c r="F308" s="57">
        <f t="shared" si="36"/>
        <v>0.17890035728463677</v>
      </c>
      <c r="G308" s="3"/>
      <c r="H308" s="3"/>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c r="AU308" s="3"/>
      <c r="AV308" s="3"/>
      <c r="AW308" s="3"/>
      <c r="AX308" s="3"/>
      <c r="AY308" s="3"/>
      <c r="AZ308" s="3"/>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row>
    <row r="309" spans="1:77" x14ac:dyDescent="0.2">
      <c r="A309" s="22" t="s">
        <v>6</v>
      </c>
      <c r="B309" s="4" t="s">
        <v>84</v>
      </c>
      <c r="C309" s="7">
        <v>37332</v>
      </c>
      <c r="D309" s="7">
        <v>3563</v>
      </c>
      <c r="E309" s="57">
        <f t="shared" si="35"/>
        <v>0.91287443452744832</v>
      </c>
      <c r="F309" s="57">
        <f t="shared" si="36"/>
        <v>8.7125565472551653E-2</v>
      </c>
      <c r="G309" s="3"/>
      <c r="H309" s="3"/>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3"/>
      <c r="AW309" s="3"/>
      <c r="AX309" s="3"/>
      <c r="AY309" s="3"/>
      <c r="AZ309" s="3"/>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row>
    <row r="310" spans="1:77" x14ac:dyDescent="0.2">
      <c r="A310" s="22" t="s">
        <v>134</v>
      </c>
      <c r="B310" s="4" t="s">
        <v>9</v>
      </c>
      <c r="C310" s="7">
        <v>1670234</v>
      </c>
      <c r="D310" s="7">
        <v>55344</v>
      </c>
      <c r="E310" s="57">
        <f t="shared" si="35"/>
        <v>0.96792726842831789</v>
      </c>
      <c r="F310" s="57">
        <f t="shared" si="36"/>
        <v>3.207273157168207E-2</v>
      </c>
      <c r="G310" s="3"/>
      <c r="H310" s="3"/>
      <c r="I310" s="3"/>
      <c r="J310" s="3"/>
      <c r="K310" s="3"/>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c r="AY310" s="3"/>
      <c r="AZ310" s="3"/>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row>
    <row r="311" spans="1:77" x14ac:dyDescent="0.2">
      <c r="A311" s="22" t="s">
        <v>7</v>
      </c>
      <c r="B311" s="4" t="s">
        <v>130</v>
      </c>
      <c r="C311" s="7">
        <v>2402</v>
      </c>
      <c r="D311" s="7">
        <v>52592</v>
      </c>
      <c r="E311" s="57">
        <f t="shared" si="35"/>
        <v>4.3677492090046184E-2</v>
      </c>
      <c r="F311" s="57">
        <f t="shared" si="36"/>
        <v>0.95632250790995377</v>
      </c>
      <c r="G311" s="3"/>
      <c r="H311" s="3"/>
      <c r="I311" s="3"/>
      <c r="J311" s="3"/>
      <c r="K311" s="3"/>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c r="AU311" s="3"/>
      <c r="AV311" s="3"/>
      <c r="AW311" s="3"/>
      <c r="AX311" s="3"/>
      <c r="AY311" s="3"/>
      <c r="AZ311" s="3"/>
      <c r="BA311" s="3"/>
      <c r="BB311" s="3"/>
      <c r="BC311" s="3"/>
      <c r="BD311" s="3"/>
      <c r="BE311" s="3"/>
      <c r="BF311" s="3"/>
      <c r="BG311" s="3"/>
      <c r="BH311" s="3"/>
      <c r="BI311" s="3"/>
      <c r="BJ311" s="3"/>
      <c r="BK311" s="3"/>
      <c r="BL311" s="3"/>
      <c r="BM311" s="3"/>
      <c r="BN311" s="3"/>
      <c r="BO311" s="3"/>
      <c r="BP311" s="3"/>
      <c r="BQ311" s="3"/>
      <c r="BR311" s="3"/>
      <c r="BS311" s="3"/>
      <c r="BT311" s="3"/>
      <c r="BU311" s="3"/>
      <c r="BV311" s="3"/>
      <c r="BW311" s="3"/>
      <c r="BX311" s="3"/>
      <c r="BY311" s="3"/>
    </row>
    <row r="312" spans="1:77" x14ac:dyDescent="0.2">
      <c r="A312" s="22" t="s">
        <v>8</v>
      </c>
      <c r="B312" s="4" t="s">
        <v>85</v>
      </c>
      <c r="C312" s="7">
        <v>0</v>
      </c>
      <c r="D312" s="7">
        <v>0</v>
      </c>
      <c r="E312" s="57">
        <f t="shared" si="35"/>
        <v>0</v>
      </c>
      <c r="F312" s="57">
        <f t="shared" si="36"/>
        <v>0</v>
      </c>
      <c r="G312" s="3"/>
      <c r="H312" s="3"/>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c r="AY312" s="3"/>
      <c r="AZ312" s="3"/>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row>
    <row r="313" spans="1:77" x14ac:dyDescent="0.2">
      <c r="A313" s="22" t="s">
        <v>10</v>
      </c>
      <c r="B313" s="4" t="s">
        <v>131</v>
      </c>
      <c r="C313" s="7">
        <v>251731</v>
      </c>
      <c r="D313" s="7">
        <v>8533</v>
      </c>
      <c r="E313" s="57">
        <f t="shared" si="35"/>
        <v>0.9672140595702825</v>
      </c>
      <c r="F313" s="57">
        <f t="shared" si="36"/>
        <v>3.2785940429717518E-2</v>
      </c>
      <c r="G313" s="3"/>
      <c r="H313" s="3"/>
      <c r="I313" s="3"/>
      <c r="J313" s="3"/>
      <c r="K313" s="3"/>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3"/>
      <c r="AW313" s="3"/>
      <c r="AX313" s="3"/>
      <c r="AY313" s="3"/>
      <c r="AZ313" s="3"/>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row>
    <row r="314" spans="1:77" x14ac:dyDescent="0.2">
      <c r="A314" s="22" t="s">
        <v>11</v>
      </c>
      <c r="B314" s="4" t="s">
        <v>86</v>
      </c>
      <c r="C314" s="7">
        <v>1233252</v>
      </c>
      <c r="D314" s="7">
        <v>183427</v>
      </c>
      <c r="E314" s="57">
        <f t="shared" si="35"/>
        <v>0.87052324485645649</v>
      </c>
      <c r="F314" s="57">
        <f t="shared" si="36"/>
        <v>0.12947675514354345</v>
      </c>
      <c r="G314" s="3"/>
      <c r="H314" s="3"/>
      <c r="I314" s="3"/>
      <c r="J314" s="3"/>
      <c r="K314" s="3"/>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3"/>
      <c r="AW314" s="3"/>
      <c r="AX314" s="3"/>
      <c r="AY314" s="3"/>
      <c r="AZ314" s="3"/>
      <c r="BA314" s="3"/>
      <c r="BB314" s="3"/>
      <c r="BC314" s="3"/>
      <c r="BD314" s="3"/>
      <c r="BE314" s="3"/>
      <c r="BF314" s="3"/>
      <c r="BG314" s="3"/>
      <c r="BH314" s="3"/>
      <c r="BI314" s="3"/>
      <c r="BJ314" s="3"/>
      <c r="BK314" s="3"/>
      <c r="BL314" s="3"/>
      <c r="BM314" s="3"/>
      <c r="BN314" s="3"/>
      <c r="BO314" s="3"/>
      <c r="BP314" s="3"/>
      <c r="BQ314" s="3"/>
      <c r="BR314" s="3"/>
      <c r="BS314" s="3"/>
      <c r="BT314" s="3"/>
      <c r="BU314" s="3"/>
      <c r="BV314" s="3"/>
      <c r="BW314" s="3"/>
      <c r="BX314" s="3"/>
      <c r="BY314" s="3"/>
    </row>
    <row r="315" spans="1:77" x14ac:dyDescent="0.2">
      <c r="A315" s="22" t="s">
        <v>12</v>
      </c>
      <c r="B315" s="4" t="s">
        <v>87</v>
      </c>
      <c r="C315" s="7">
        <v>694150</v>
      </c>
      <c r="D315" s="7">
        <v>67447</v>
      </c>
      <c r="E315" s="57">
        <f t="shared" si="35"/>
        <v>0.91144003981108124</v>
      </c>
      <c r="F315" s="57">
        <f t="shared" si="36"/>
        <v>8.8559960188918818E-2</v>
      </c>
      <c r="G315" s="3"/>
      <c r="H315" s="3"/>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3"/>
      <c r="AW315" s="3"/>
      <c r="AX315" s="3"/>
      <c r="AY315" s="3"/>
      <c r="AZ315" s="3"/>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row>
    <row r="316" spans="1:77" x14ac:dyDescent="0.2">
      <c r="A316" s="22" t="s">
        <v>13</v>
      </c>
      <c r="B316" s="4" t="s">
        <v>17</v>
      </c>
      <c r="C316" s="7">
        <v>1287892</v>
      </c>
      <c r="D316" s="7">
        <v>110575</v>
      </c>
      <c r="E316" s="57">
        <f t="shared" si="35"/>
        <v>0.92093127689105281</v>
      </c>
      <c r="F316" s="57">
        <f t="shared" si="36"/>
        <v>7.906872310894715E-2</v>
      </c>
      <c r="G316" s="3"/>
      <c r="H316" s="3"/>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c r="AW316" s="3"/>
      <c r="AX316" s="3"/>
      <c r="AY316" s="3"/>
      <c r="AZ316" s="3"/>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row>
    <row r="317" spans="1:77" x14ac:dyDescent="0.2">
      <c r="A317" s="22" t="s">
        <v>14</v>
      </c>
      <c r="B317" s="4" t="s">
        <v>88</v>
      </c>
      <c r="C317" s="7">
        <v>26865</v>
      </c>
      <c r="D317" s="7">
        <v>1038</v>
      </c>
      <c r="E317" s="57">
        <f t="shared" si="35"/>
        <v>0.96279969895710138</v>
      </c>
      <c r="F317" s="57">
        <f t="shared" si="36"/>
        <v>3.7200301042898613E-2</v>
      </c>
      <c r="G317" s="3"/>
      <c r="H317" s="3"/>
      <c r="I317" s="3"/>
      <c r="J317" s="3"/>
      <c r="K317" s="3"/>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c r="AY317" s="3"/>
      <c r="AZ317" s="3"/>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row>
    <row r="318" spans="1:77" x14ac:dyDescent="0.2">
      <c r="A318" s="22" t="s">
        <v>15</v>
      </c>
      <c r="B318" s="4" t="s">
        <v>132</v>
      </c>
      <c r="C318" s="7">
        <v>798715</v>
      </c>
      <c r="D318" s="7">
        <v>119836</v>
      </c>
      <c r="E318" s="57">
        <f t="shared" si="35"/>
        <v>0.86953800061183317</v>
      </c>
      <c r="F318" s="57">
        <f t="shared" si="36"/>
        <v>0.1304619993881668</v>
      </c>
      <c r="G318" s="3"/>
      <c r="H318" s="3"/>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c r="AY318" s="3"/>
      <c r="AZ318" s="3"/>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row>
    <row r="319" spans="1:77" x14ac:dyDescent="0.2">
      <c r="A319" s="22" t="s">
        <v>16</v>
      </c>
      <c r="B319" s="4" t="s">
        <v>22</v>
      </c>
      <c r="C319" s="7">
        <v>2167029</v>
      </c>
      <c r="D319" s="7">
        <v>244673</v>
      </c>
      <c r="E319" s="57">
        <f t="shared" si="35"/>
        <v>0.89854758174932059</v>
      </c>
      <c r="F319" s="57">
        <f t="shared" si="36"/>
        <v>0.1014524182506794</v>
      </c>
      <c r="G319" s="3"/>
      <c r="H319" s="3"/>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c r="AY319" s="3"/>
      <c r="AZ319" s="3"/>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row>
    <row r="320" spans="1:77" x14ac:dyDescent="0.2">
      <c r="A320" s="22" t="s">
        <v>60</v>
      </c>
      <c r="B320" s="4" t="s">
        <v>89</v>
      </c>
      <c r="C320" s="7">
        <v>271983</v>
      </c>
      <c r="D320" s="7">
        <v>0</v>
      </c>
      <c r="E320" s="57">
        <f t="shared" si="35"/>
        <v>1</v>
      </c>
      <c r="F320" s="57">
        <f t="shared" si="36"/>
        <v>0</v>
      </c>
      <c r="G320" s="3"/>
      <c r="H320" s="3"/>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row>
    <row r="321" spans="1:77" x14ac:dyDescent="0.2">
      <c r="A321" s="22" t="s">
        <v>18</v>
      </c>
      <c r="B321" s="4" t="s">
        <v>92</v>
      </c>
      <c r="C321" s="7">
        <v>1135879</v>
      </c>
      <c r="D321" s="7">
        <v>45397</v>
      </c>
      <c r="E321" s="57">
        <f t="shared" si="35"/>
        <v>0.96156952312584021</v>
      </c>
      <c r="F321" s="57">
        <f t="shared" si="36"/>
        <v>3.8430476874159805E-2</v>
      </c>
      <c r="G321" s="3"/>
      <c r="H321" s="3"/>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c r="AY321" s="3"/>
      <c r="AZ321" s="3"/>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row>
    <row r="322" spans="1:77" x14ac:dyDescent="0.2">
      <c r="A322" s="22" t="s">
        <v>19</v>
      </c>
      <c r="B322" s="4" t="s">
        <v>90</v>
      </c>
      <c r="C322" s="7">
        <v>302322</v>
      </c>
      <c r="D322" s="7">
        <v>0</v>
      </c>
      <c r="E322" s="57">
        <f t="shared" si="35"/>
        <v>1</v>
      </c>
      <c r="F322" s="57">
        <f t="shared" si="36"/>
        <v>0</v>
      </c>
      <c r="G322" s="3"/>
      <c r="H322" s="3"/>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c r="AY322" s="3"/>
      <c r="AZ322" s="3"/>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row>
    <row r="323" spans="1:77" x14ac:dyDescent="0.2">
      <c r="A323" s="22" t="s">
        <v>20</v>
      </c>
      <c r="B323" s="4" t="s">
        <v>91</v>
      </c>
      <c r="C323" s="7">
        <v>0</v>
      </c>
      <c r="D323" s="7">
        <v>0</v>
      </c>
      <c r="E323" s="57">
        <f t="shared" si="35"/>
        <v>0</v>
      </c>
      <c r="F323" s="57">
        <f t="shared" si="36"/>
        <v>0</v>
      </c>
      <c r="G323" s="3"/>
      <c r="H323" s="3"/>
      <c r="I323" s="3"/>
      <c r="J323" s="3"/>
      <c r="K323" s="3"/>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c r="AY323" s="3"/>
      <c r="AZ323" s="3"/>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row>
    <row r="324" spans="1:77" x14ac:dyDescent="0.2">
      <c r="A324" s="22" t="s">
        <v>21</v>
      </c>
      <c r="B324" s="4" t="s">
        <v>24</v>
      </c>
      <c r="C324" s="7">
        <v>13628</v>
      </c>
      <c r="D324" s="7">
        <v>4140</v>
      </c>
      <c r="E324" s="57">
        <f t="shared" si="35"/>
        <v>0.76699684826654657</v>
      </c>
      <c r="F324" s="57">
        <f t="shared" si="36"/>
        <v>0.2330031517334534</v>
      </c>
      <c r="G324" s="3"/>
      <c r="H324" s="3"/>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c r="AY324" s="3"/>
      <c r="AZ324" s="3"/>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row>
    <row r="325" spans="1:77" x14ac:dyDescent="0.2">
      <c r="A325" s="22" t="s">
        <v>23</v>
      </c>
      <c r="B325" s="4" t="s">
        <v>25</v>
      </c>
      <c r="C325" s="7">
        <v>134414</v>
      </c>
      <c r="D325" s="7">
        <v>0</v>
      </c>
      <c r="E325" s="57">
        <f t="shared" si="35"/>
        <v>1</v>
      </c>
      <c r="F325" s="57">
        <f t="shared" si="36"/>
        <v>0</v>
      </c>
      <c r="G325" s="3"/>
      <c r="H325" s="3"/>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3"/>
      <c r="AW325" s="3"/>
      <c r="AX325" s="3"/>
      <c r="AY325" s="3"/>
      <c r="AZ325" s="3"/>
      <c r="BA325" s="3"/>
      <c r="BB325" s="3"/>
      <c r="BC325" s="3"/>
      <c r="BD325" s="3"/>
      <c r="BE325" s="3"/>
      <c r="BF325" s="3"/>
      <c r="BG325" s="3"/>
      <c r="BH325" s="3"/>
      <c r="BI325" s="3"/>
      <c r="BJ325" s="3"/>
      <c r="BK325" s="3"/>
      <c r="BL325" s="3"/>
      <c r="BM325" s="3"/>
      <c r="BN325" s="3"/>
      <c r="BO325" s="3"/>
      <c r="BP325" s="3"/>
      <c r="BQ325" s="3"/>
      <c r="BR325" s="3"/>
      <c r="BS325" s="3"/>
      <c r="BT325" s="3"/>
      <c r="BU325" s="3"/>
      <c r="BV325" s="3"/>
      <c r="BW325" s="3"/>
      <c r="BX325" s="3"/>
      <c r="BY325" s="3"/>
    </row>
    <row r="326" spans="1:77" x14ac:dyDescent="0.2">
      <c r="A326" s="3"/>
      <c r="B326" s="3"/>
      <c r="C326" s="3"/>
      <c r="D326" s="3"/>
      <c r="E326" s="3"/>
      <c r="F326" s="3"/>
      <c r="G326" s="3"/>
      <c r="H326" s="3"/>
      <c r="I326" s="3"/>
      <c r="J326" s="3"/>
      <c r="K326" s="3"/>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c r="AY326" s="3"/>
      <c r="AZ326" s="3"/>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row>
    <row r="327" spans="1:77" x14ac:dyDescent="0.2">
      <c r="B327" s="11" t="s">
        <v>148</v>
      </c>
    </row>
  </sheetData>
  <mergeCells count="71">
    <mergeCell ref="F255:K255"/>
    <mergeCell ref="L255:N255"/>
    <mergeCell ref="O255:P255"/>
    <mergeCell ref="A280:A281"/>
    <mergeCell ref="B280:B281"/>
    <mergeCell ref="C280:C281"/>
    <mergeCell ref="D280:D281"/>
    <mergeCell ref="E280:E281"/>
    <mergeCell ref="F280:K280"/>
    <mergeCell ref="L280:N280"/>
    <mergeCell ref="O280:P280"/>
    <mergeCell ref="A255:A256"/>
    <mergeCell ref="B255:B256"/>
    <mergeCell ref="C255:C256"/>
    <mergeCell ref="D255:D256"/>
    <mergeCell ref="E255:E256"/>
    <mergeCell ref="F230:K230"/>
    <mergeCell ref="L230:N230"/>
    <mergeCell ref="O230:P230"/>
    <mergeCell ref="A205:A206"/>
    <mergeCell ref="B205:B206"/>
    <mergeCell ref="C205:C206"/>
    <mergeCell ref="D205:D206"/>
    <mergeCell ref="E205:E206"/>
    <mergeCell ref="A230:A231"/>
    <mergeCell ref="B230:B231"/>
    <mergeCell ref="C230:C231"/>
    <mergeCell ref="D230:D231"/>
    <mergeCell ref="E230:E231"/>
    <mergeCell ref="AS179:AU179"/>
    <mergeCell ref="AV179:AX179"/>
    <mergeCell ref="AY179:BA179"/>
    <mergeCell ref="BB179:BD179"/>
    <mergeCell ref="F205:K205"/>
    <mergeCell ref="L205:N205"/>
    <mergeCell ref="O205:P205"/>
    <mergeCell ref="AM179:AO179"/>
    <mergeCell ref="A105:A106"/>
    <mergeCell ref="B105:B106"/>
    <mergeCell ref="C105:G105"/>
    <mergeCell ref="H105:L105"/>
    <mergeCell ref="R179:T179"/>
    <mergeCell ref="M105:Q105"/>
    <mergeCell ref="R105:V105"/>
    <mergeCell ref="A179:A180"/>
    <mergeCell ref="C179:E179"/>
    <mergeCell ref="F179:H179"/>
    <mergeCell ref="I179:K179"/>
    <mergeCell ref="L179:N179"/>
    <mergeCell ref="O179:Q179"/>
    <mergeCell ref="U179:W179"/>
    <mergeCell ref="W105:AA105"/>
    <mergeCell ref="BZ105:CD105"/>
    <mergeCell ref="CE105:CI105"/>
    <mergeCell ref="CJ105:CN105"/>
    <mergeCell ref="AQ105:AU105"/>
    <mergeCell ref="AV105:AZ105"/>
    <mergeCell ref="BA105:BE105"/>
    <mergeCell ref="BF105:BJ105"/>
    <mergeCell ref="BK105:BO105"/>
    <mergeCell ref="BP105:BT105"/>
    <mergeCell ref="BU105:BY105"/>
    <mergeCell ref="AB105:AF105"/>
    <mergeCell ref="AG105:AK105"/>
    <mergeCell ref="AL105:AP105"/>
    <mergeCell ref="X179:Z179"/>
    <mergeCell ref="AA179:AC179"/>
    <mergeCell ref="AD179:AF179"/>
    <mergeCell ref="AG179:AI179"/>
    <mergeCell ref="AJ179:AL179"/>
    <mergeCell ref="AP179:AR179"/>
  </mergeCells>
  <conditionalFormatting sqref="B78 B80 B102:B103 B5:B6 AN7:AN22 B27 B127">
    <cfRule type="cellIs" dxfId="104" priority="603" operator="equal">
      <formula>"Getin Leasing S.A."</formula>
    </cfRule>
  </conditionalFormatting>
  <conditionalFormatting sqref="AN18">
    <cfRule type="cellIs" dxfId="103" priority="437" stopIfTrue="1" operator="equal">
      <formula>0</formula>
    </cfRule>
  </conditionalFormatting>
  <conditionalFormatting sqref="B3:B4">
    <cfRule type="cellIs" dxfId="102" priority="434" operator="equal">
      <formula>"Getin Leasing S.A."</formula>
    </cfRule>
  </conditionalFormatting>
  <conditionalFormatting sqref="B29">
    <cfRule type="cellIs" dxfId="101" priority="433" operator="equal">
      <formula>"Getin Leasing S.A."</formula>
    </cfRule>
  </conditionalFormatting>
  <conditionalFormatting sqref="B105:B106">
    <cfRule type="cellIs" dxfId="100" priority="326" operator="equal">
      <formula>"Getin Leasing S.A."</formula>
    </cfRule>
  </conditionalFormatting>
  <conditionalFormatting sqref="B30:B31 B52:B56 B104 B151 B176 B327:B65494">
    <cfRule type="cellIs" dxfId="99" priority="441" operator="equal">
      <formula>"Getin Leasing S.A."</formula>
    </cfRule>
  </conditionalFormatting>
  <conditionalFormatting sqref="AN14:AN15">
    <cfRule type="cellIs" dxfId="98" priority="440" stopIfTrue="1" operator="equal">
      <formula>0</formula>
    </cfRule>
  </conditionalFormatting>
  <conditionalFormatting sqref="B77">
    <cfRule type="cellIs" dxfId="97" priority="344" operator="equal">
      <formula>"Getin Leasing S.A."</formula>
    </cfRule>
  </conditionalFormatting>
  <conditionalFormatting sqref="B81">
    <cfRule type="cellIs" dxfId="96" priority="343" operator="equal">
      <formula>"Getin Leasing S.A."</formula>
    </cfRule>
  </conditionalFormatting>
  <conditionalFormatting sqref="B130">
    <cfRule type="cellIs" dxfId="95" priority="306" operator="equal">
      <formula>"Getin Leasing S.A."</formula>
    </cfRule>
  </conditionalFormatting>
  <conditionalFormatting sqref="A79">
    <cfRule type="cellIs" dxfId="94" priority="335" operator="equal">
      <formula>"Getin Leasing S.A."</formula>
    </cfRule>
  </conditionalFormatting>
  <conditionalFormatting sqref="B154">
    <cfRule type="cellIs" dxfId="93" priority="297" operator="equal">
      <formula>"Getin Leasing S.A."</formula>
    </cfRule>
  </conditionalFormatting>
  <conditionalFormatting sqref="B128:B129">
    <cfRule type="cellIs" dxfId="92" priority="307" operator="equal">
      <formula>"Getin Leasing S.A."</formula>
    </cfRule>
  </conditionalFormatting>
  <conditionalFormatting sqref="B152:B153">
    <cfRule type="cellIs" dxfId="91" priority="298" operator="equal">
      <formula>"Getin Leasing S.A."</formula>
    </cfRule>
  </conditionalFormatting>
  <conditionalFormatting sqref="B175">
    <cfRule type="cellIs" dxfId="90" priority="290" operator="equal">
      <formula>"Getin Leasing S.A."</formula>
    </cfRule>
  </conditionalFormatting>
  <conditionalFormatting sqref="B177:B180 B201:B202">
    <cfRule type="cellIs" dxfId="89" priority="289" operator="equal">
      <formula>"Getin Leasing S.A."</formula>
    </cfRule>
  </conditionalFormatting>
  <conditionalFormatting sqref="B201:B202">
    <cfRule type="cellIs" dxfId="88" priority="282" stopIfTrue="1" operator="equal">
      <formula>0</formula>
    </cfRule>
  </conditionalFormatting>
  <conditionalFormatting sqref="B227 B252 B277 B302">
    <cfRule type="cellIs" dxfId="87" priority="270" operator="equal">
      <formula>"Getin Leasing S.A."</formula>
    </cfRule>
  </conditionalFormatting>
  <conditionalFormatting sqref="B203:B206">
    <cfRule type="cellIs" dxfId="86" priority="269" operator="equal">
      <formula>"Getin Leasing S.A."</formula>
    </cfRule>
  </conditionalFormatting>
  <conditionalFormatting sqref="B228:B231">
    <cfRule type="cellIs" dxfId="85" priority="262" operator="equal">
      <formula>"Getin Leasing S.A."</formula>
    </cfRule>
  </conditionalFormatting>
  <conditionalFormatting sqref="B326">
    <cfRule type="cellIs" dxfId="84" priority="240" operator="equal">
      <formula>"Getin Leasing S.A."</formula>
    </cfRule>
  </conditionalFormatting>
  <conditionalFormatting sqref="B253:B256">
    <cfRule type="cellIs" dxfId="83" priority="255" operator="equal">
      <formula>"Getin Leasing S.A."</formula>
    </cfRule>
  </conditionalFormatting>
  <conditionalFormatting sqref="B278:B281">
    <cfRule type="cellIs" dxfId="82" priority="248" operator="equal">
      <formula>"Getin Leasing S.A."</formula>
    </cfRule>
  </conditionalFormatting>
  <conditionalFormatting sqref="B303:B305">
    <cfRule type="cellIs" dxfId="81" priority="241" operator="equal">
      <formula>"Getin Leasing S.A."</formula>
    </cfRule>
  </conditionalFormatting>
  <conditionalFormatting sqref="B7">
    <cfRule type="cellIs" dxfId="80" priority="130" operator="equal">
      <formula>"Getin Leasing S.A."</formula>
    </cfRule>
  </conditionalFormatting>
  <conditionalFormatting sqref="B8:B26">
    <cfRule type="cellIs" dxfId="79" priority="77" operator="equal">
      <formula>"Getin Leasing S.A."</formula>
    </cfRule>
  </conditionalFormatting>
  <conditionalFormatting sqref="B131">
    <cfRule type="cellIs" dxfId="78" priority="16" operator="equal">
      <formula>"Getin Leasing S.A."</formula>
    </cfRule>
  </conditionalFormatting>
  <conditionalFormatting sqref="B132:B150">
    <cfRule type="cellIs" dxfId="77" priority="15" operator="equal">
      <formula>"Getin Leasing S.A."</formula>
    </cfRule>
  </conditionalFormatting>
  <conditionalFormatting sqref="B155">
    <cfRule type="cellIs" dxfId="76" priority="14" operator="equal">
      <formula>"Getin Leasing S.A."</formula>
    </cfRule>
  </conditionalFormatting>
  <conditionalFormatting sqref="B156:B174">
    <cfRule type="cellIs" dxfId="75" priority="13" operator="equal">
      <formula>"Getin Leasing S.A."</formula>
    </cfRule>
  </conditionalFormatting>
  <conditionalFormatting sqref="B32">
    <cfRule type="cellIs" dxfId="74" priority="24" operator="equal">
      <formula>"Getin Leasing S.A."</formula>
    </cfRule>
  </conditionalFormatting>
  <conditionalFormatting sqref="B33:B51">
    <cfRule type="cellIs" dxfId="73" priority="23" operator="equal">
      <formula>"Getin Leasing S.A."</formula>
    </cfRule>
  </conditionalFormatting>
  <conditionalFormatting sqref="B57">
    <cfRule type="cellIs" dxfId="72" priority="22" operator="equal">
      <formula>"Getin Leasing S.A."</formula>
    </cfRule>
  </conditionalFormatting>
  <conditionalFormatting sqref="B58:B76">
    <cfRule type="cellIs" dxfId="71" priority="21" operator="equal">
      <formula>"Getin Leasing S.A."</formula>
    </cfRule>
  </conditionalFormatting>
  <conditionalFormatting sqref="B82">
    <cfRule type="cellIs" dxfId="70" priority="20" operator="equal">
      <formula>"Getin Leasing S.A."</formula>
    </cfRule>
  </conditionalFormatting>
  <conditionalFormatting sqref="B83:B101">
    <cfRule type="cellIs" dxfId="69" priority="19" operator="equal">
      <formula>"Getin Leasing S.A."</formula>
    </cfRule>
  </conditionalFormatting>
  <conditionalFormatting sqref="B107">
    <cfRule type="cellIs" dxfId="68" priority="18" operator="equal">
      <formula>"Getin Leasing S.A."</formula>
    </cfRule>
  </conditionalFormatting>
  <conditionalFormatting sqref="B108:B126">
    <cfRule type="cellIs" dxfId="67" priority="17" operator="equal">
      <formula>"Getin Leasing S.A."</formula>
    </cfRule>
  </conditionalFormatting>
  <conditionalFormatting sqref="B181">
    <cfRule type="cellIs" dxfId="66" priority="12" operator="equal">
      <formula>"Getin Leasing S.A."</formula>
    </cfRule>
  </conditionalFormatting>
  <conditionalFormatting sqref="B182:B200">
    <cfRule type="cellIs" dxfId="65" priority="11" operator="equal">
      <formula>"Getin Leasing S.A."</formula>
    </cfRule>
  </conditionalFormatting>
  <conditionalFormatting sqref="B207">
    <cfRule type="cellIs" dxfId="64" priority="10" operator="equal">
      <formula>"Getin Leasing S.A."</formula>
    </cfRule>
  </conditionalFormatting>
  <conditionalFormatting sqref="B208:B226">
    <cfRule type="cellIs" dxfId="63" priority="9" operator="equal">
      <formula>"Getin Leasing S.A."</formula>
    </cfRule>
  </conditionalFormatting>
  <conditionalFormatting sqref="B232">
    <cfRule type="cellIs" dxfId="62" priority="8" operator="equal">
      <formula>"Getin Leasing S.A."</formula>
    </cfRule>
  </conditionalFormatting>
  <conditionalFormatting sqref="B233:B251">
    <cfRule type="cellIs" dxfId="61" priority="7" operator="equal">
      <formula>"Getin Leasing S.A."</formula>
    </cfRule>
  </conditionalFormatting>
  <conditionalFormatting sqref="B257">
    <cfRule type="cellIs" dxfId="60" priority="6" operator="equal">
      <formula>"Getin Leasing S.A."</formula>
    </cfRule>
  </conditionalFormatting>
  <conditionalFormatting sqref="B258:B276">
    <cfRule type="cellIs" dxfId="59" priority="5" operator="equal">
      <formula>"Getin Leasing S.A."</formula>
    </cfRule>
  </conditionalFormatting>
  <conditionalFormatting sqref="B282">
    <cfRule type="cellIs" dxfId="58" priority="4" operator="equal">
      <formula>"Getin Leasing S.A."</formula>
    </cfRule>
  </conditionalFormatting>
  <conditionalFormatting sqref="B283:B301">
    <cfRule type="cellIs" dxfId="57" priority="3" operator="equal">
      <formula>"Getin Leasing S.A."</formula>
    </cfRule>
  </conditionalFormatting>
  <conditionalFormatting sqref="B306">
    <cfRule type="cellIs" dxfId="56" priority="2" operator="equal">
      <formula>"Getin Leasing S.A."</formula>
    </cfRule>
  </conditionalFormatting>
  <conditionalFormatting sqref="B307:B325">
    <cfRule type="cellIs" dxfId="55" priority="1" operator="equal">
      <formula>"Getin Leasing S.A."</formula>
    </cfRule>
  </conditionalFormatting>
  <pageMargins left="0.7" right="0.7" top="0.75" bottom="0.75" header="0.3" footer="0.3"/>
  <pageSetup paperSize="9"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N205"/>
  <sheetViews>
    <sheetView zoomScale="60" zoomScaleNormal="60" workbookViewId="0"/>
  </sheetViews>
  <sheetFormatPr defaultColWidth="9.140625" defaultRowHeight="14.25" x14ac:dyDescent="0.2"/>
  <cols>
    <col min="1" max="1" width="4.5703125" style="11" customWidth="1"/>
    <col min="2" max="2" width="63" style="11" customWidth="1"/>
    <col min="3" max="3" width="14.7109375" style="11" customWidth="1"/>
    <col min="4" max="11" width="10.85546875" style="11" customWidth="1"/>
    <col min="12" max="12" width="13.28515625" style="11" customWidth="1"/>
    <col min="13" max="15" width="10.85546875" style="11" customWidth="1"/>
    <col min="16" max="16" width="16.42578125" style="11" bestFit="1" customWidth="1"/>
    <col min="17" max="17" width="10.85546875" style="11" customWidth="1"/>
    <col min="18" max="18" width="12" style="11" customWidth="1"/>
    <col min="19" max="26" width="10.85546875" style="11" customWidth="1"/>
    <col min="27" max="27" width="13.85546875" style="11" customWidth="1"/>
    <col min="28" max="30" width="10.85546875" style="11" customWidth="1"/>
    <col min="31" max="31" width="16.5703125" style="11" bestFit="1" customWidth="1"/>
    <col min="32" max="32" width="14.28515625" style="11" bestFit="1" customWidth="1"/>
    <col min="33" max="33" width="17.28515625" style="11" customWidth="1"/>
    <col min="34" max="34" width="12.28515625" style="11" bestFit="1" customWidth="1"/>
    <col min="35" max="38" width="10.85546875" style="11" customWidth="1"/>
    <col min="39" max="39" width="17.7109375" style="11" customWidth="1"/>
    <col min="40" max="53" width="22.7109375" style="11" customWidth="1"/>
    <col min="54" max="54" width="19.42578125" style="11" customWidth="1"/>
    <col min="55" max="55" width="19.140625" style="11" customWidth="1"/>
    <col min="56" max="56" width="20.140625" style="11" customWidth="1"/>
    <col min="57" max="16384" width="9.140625" style="11"/>
  </cols>
  <sheetData>
    <row r="1" spans="1:40" ht="15" x14ac:dyDescent="0.25">
      <c r="A1" s="12" t="s">
        <v>79</v>
      </c>
    </row>
    <row r="2" spans="1:40" ht="15" x14ac:dyDescent="0.25">
      <c r="A2" s="12"/>
    </row>
    <row r="3" spans="1:40" ht="15" x14ac:dyDescent="0.25">
      <c r="A3" s="13" t="s">
        <v>138</v>
      </c>
      <c r="C3" s="13" t="s">
        <v>78</v>
      </c>
    </row>
    <row r="5" spans="1:40" s="3" customFormat="1" x14ac:dyDescent="0.2"/>
    <row r="6" spans="1:40" s="21" customFormat="1" ht="75" x14ac:dyDescent="0.2">
      <c r="A6" s="14" t="s">
        <v>26</v>
      </c>
      <c r="B6" s="14" t="s">
        <v>27</v>
      </c>
      <c r="C6" s="15" t="s">
        <v>82</v>
      </c>
      <c r="D6" s="14" t="s">
        <v>28</v>
      </c>
      <c r="E6" s="14" t="s">
        <v>29</v>
      </c>
      <c r="F6" s="14" t="s">
        <v>30</v>
      </c>
      <c r="G6" s="14" t="s">
        <v>31</v>
      </c>
      <c r="H6" s="14" t="s">
        <v>32</v>
      </c>
      <c r="I6" s="14" t="s">
        <v>33</v>
      </c>
      <c r="J6" s="14" t="s">
        <v>34</v>
      </c>
      <c r="K6" s="14" t="s">
        <v>35</v>
      </c>
      <c r="L6" s="15" t="s">
        <v>1</v>
      </c>
      <c r="M6" s="14" t="s">
        <v>36</v>
      </c>
      <c r="N6" s="14" t="s">
        <v>37</v>
      </c>
      <c r="O6" s="14" t="s">
        <v>38</v>
      </c>
      <c r="P6" s="14" t="s">
        <v>39</v>
      </c>
      <c r="Q6" s="14" t="s">
        <v>40</v>
      </c>
      <c r="R6" s="14" t="s">
        <v>41</v>
      </c>
      <c r="S6" s="14" t="s">
        <v>42</v>
      </c>
      <c r="T6" s="14" t="s">
        <v>43</v>
      </c>
      <c r="U6" s="14" t="s">
        <v>44</v>
      </c>
      <c r="V6" s="14" t="s">
        <v>45</v>
      </c>
      <c r="W6" s="15" t="s">
        <v>2</v>
      </c>
      <c r="X6" s="14" t="s">
        <v>46</v>
      </c>
      <c r="Y6" s="14" t="s">
        <v>47</v>
      </c>
      <c r="Z6" s="14" t="s">
        <v>48</v>
      </c>
      <c r="AA6" s="15" t="s">
        <v>49</v>
      </c>
      <c r="AB6" s="14" t="s">
        <v>50</v>
      </c>
      <c r="AC6" s="14" t="s">
        <v>51</v>
      </c>
      <c r="AD6" s="14" t="s">
        <v>52</v>
      </c>
      <c r="AE6" s="15" t="s">
        <v>53</v>
      </c>
      <c r="AF6" s="15" t="s">
        <v>54</v>
      </c>
      <c r="AG6" s="15" t="s">
        <v>80</v>
      </c>
      <c r="AH6" s="14" t="s">
        <v>55</v>
      </c>
      <c r="AI6" s="14" t="s">
        <v>56</v>
      </c>
      <c r="AJ6" s="14" t="s">
        <v>57</v>
      </c>
      <c r="AK6" s="14" t="s">
        <v>58</v>
      </c>
      <c r="AL6" s="14" t="s">
        <v>0</v>
      </c>
      <c r="AM6" s="15" t="s">
        <v>81</v>
      </c>
      <c r="AN6" s="20"/>
    </row>
    <row r="7" spans="1:40" ht="15" x14ac:dyDescent="0.25">
      <c r="A7" s="22" t="s">
        <v>3</v>
      </c>
      <c r="B7" s="4" t="s">
        <v>144</v>
      </c>
      <c r="C7" s="64">
        <v>0</v>
      </c>
      <c r="D7" s="64">
        <v>0</v>
      </c>
      <c r="E7" s="64">
        <v>0</v>
      </c>
      <c r="F7" s="64">
        <v>0</v>
      </c>
      <c r="G7" s="64">
        <v>0</v>
      </c>
      <c r="H7" s="64">
        <v>0</v>
      </c>
      <c r="I7" s="64">
        <v>0</v>
      </c>
      <c r="J7" s="64">
        <v>0</v>
      </c>
      <c r="K7" s="64">
        <v>0</v>
      </c>
      <c r="L7" s="64">
        <v>0</v>
      </c>
      <c r="M7" s="64">
        <v>0</v>
      </c>
      <c r="N7" s="64">
        <v>0</v>
      </c>
      <c r="O7" s="64">
        <v>0</v>
      </c>
      <c r="P7" s="64">
        <v>0</v>
      </c>
      <c r="Q7" s="64">
        <v>0</v>
      </c>
      <c r="R7" s="64">
        <v>0</v>
      </c>
      <c r="S7" s="64">
        <v>0</v>
      </c>
      <c r="T7" s="64">
        <v>0</v>
      </c>
      <c r="U7" s="64">
        <v>0</v>
      </c>
      <c r="V7" s="64">
        <v>0</v>
      </c>
      <c r="W7" s="64">
        <v>0</v>
      </c>
      <c r="X7" s="64">
        <v>0</v>
      </c>
      <c r="Y7" s="64">
        <v>0</v>
      </c>
      <c r="Z7" s="64">
        <v>0</v>
      </c>
      <c r="AA7" s="64">
        <v>0</v>
      </c>
      <c r="AB7" s="64">
        <v>0</v>
      </c>
      <c r="AC7" s="64">
        <v>0</v>
      </c>
      <c r="AD7" s="64">
        <v>0</v>
      </c>
      <c r="AE7" s="64">
        <v>0</v>
      </c>
      <c r="AF7" s="38">
        <f>IFERROR(C7+L7+W7+AA7+AE7,0)</f>
        <v>0</v>
      </c>
      <c r="AG7" s="38">
        <v>0</v>
      </c>
      <c r="AH7" s="64">
        <v>0</v>
      </c>
      <c r="AI7" s="64">
        <v>0</v>
      </c>
      <c r="AJ7" s="64">
        <v>0</v>
      </c>
      <c r="AK7" s="64">
        <v>0</v>
      </c>
      <c r="AL7" s="64">
        <v>0</v>
      </c>
      <c r="AM7" s="39">
        <f>IFERROR(+AF7+AG7,0)</f>
        <v>0</v>
      </c>
      <c r="AN7" s="5"/>
    </row>
    <row r="8" spans="1:40" ht="15" x14ac:dyDescent="0.25">
      <c r="A8" s="22" t="s">
        <v>4</v>
      </c>
      <c r="B8" s="4" t="s">
        <v>145</v>
      </c>
      <c r="C8" s="64">
        <v>0</v>
      </c>
      <c r="D8" s="64">
        <v>0</v>
      </c>
      <c r="E8" s="64">
        <v>0</v>
      </c>
      <c r="F8" s="64">
        <v>0</v>
      </c>
      <c r="G8" s="64">
        <v>0</v>
      </c>
      <c r="H8" s="64">
        <v>0</v>
      </c>
      <c r="I8" s="64">
        <v>0</v>
      </c>
      <c r="J8" s="64">
        <v>0</v>
      </c>
      <c r="K8" s="64">
        <v>0</v>
      </c>
      <c r="L8" s="64">
        <v>0</v>
      </c>
      <c r="M8" s="64">
        <v>0</v>
      </c>
      <c r="N8" s="64">
        <v>0</v>
      </c>
      <c r="O8" s="64">
        <v>0</v>
      </c>
      <c r="P8" s="64">
        <v>0</v>
      </c>
      <c r="Q8" s="64">
        <v>0</v>
      </c>
      <c r="R8" s="64">
        <v>0</v>
      </c>
      <c r="S8" s="64">
        <v>0</v>
      </c>
      <c r="T8" s="64">
        <v>0</v>
      </c>
      <c r="U8" s="64">
        <v>0</v>
      </c>
      <c r="V8" s="64">
        <v>0</v>
      </c>
      <c r="W8" s="64">
        <v>0</v>
      </c>
      <c r="X8" s="64">
        <v>0</v>
      </c>
      <c r="Y8" s="64">
        <v>0</v>
      </c>
      <c r="Z8" s="64">
        <v>0</v>
      </c>
      <c r="AA8" s="64">
        <v>0</v>
      </c>
      <c r="AB8" s="64">
        <v>0</v>
      </c>
      <c r="AC8" s="64">
        <v>0</v>
      </c>
      <c r="AD8" s="64">
        <v>0</v>
      </c>
      <c r="AE8" s="64">
        <v>0</v>
      </c>
      <c r="AF8" s="38">
        <f t="shared" ref="AF8:AF26" si="0">IFERROR(C8+L8+W8+AA8+AE8,0)</f>
        <v>0</v>
      </c>
      <c r="AG8" s="38">
        <v>0</v>
      </c>
      <c r="AH8" s="64">
        <v>0</v>
      </c>
      <c r="AI8" s="64">
        <v>0</v>
      </c>
      <c r="AJ8" s="64">
        <v>0</v>
      </c>
      <c r="AK8" s="64">
        <v>0</v>
      </c>
      <c r="AL8" s="64">
        <v>0</v>
      </c>
      <c r="AM8" s="39">
        <f t="shared" ref="AM8:AM26" si="1">IFERROR(+AF8+AG8,0)</f>
        <v>0</v>
      </c>
      <c r="AN8" s="5"/>
    </row>
    <row r="9" spans="1:40" ht="15" x14ac:dyDescent="0.25">
      <c r="A9" s="22" t="s">
        <v>5</v>
      </c>
      <c r="B9" s="4" t="s">
        <v>83</v>
      </c>
      <c r="C9" s="64">
        <v>0</v>
      </c>
      <c r="D9" s="64">
        <v>0</v>
      </c>
      <c r="E9" s="64">
        <v>0</v>
      </c>
      <c r="F9" s="64">
        <v>0</v>
      </c>
      <c r="G9" s="64">
        <v>0</v>
      </c>
      <c r="H9" s="64">
        <v>0</v>
      </c>
      <c r="I9" s="64">
        <v>0</v>
      </c>
      <c r="J9" s="64">
        <v>0</v>
      </c>
      <c r="K9" s="64">
        <v>0</v>
      </c>
      <c r="L9" s="64">
        <v>24</v>
      </c>
      <c r="M9" s="64">
        <v>24</v>
      </c>
      <c r="N9" s="64">
        <v>0</v>
      </c>
      <c r="O9" s="64">
        <v>0</v>
      </c>
      <c r="P9" s="64">
        <v>0</v>
      </c>
      <c r="Q9" s="64">
        <v>0</v>
      </c>
      <c r="R9" s="64">
        <v>0</v>
      </c>
      <c r="S9" s="64">
        <v>0</v>
      </c>
      <c r="T9" s="64">
        <v>0</v>
      </c>
      <c r="U9" s="64">
        <v>0</v>
      </c>
      <c r="V9" s="64">
        <v>0</v>
      </c>
      <c r="W9" s="64">
        <v>0</v>
      </c>
      <c r="X9" s="64">
        <v>0</v>
      </c>
      <c r="Y9" s="64">
        <v>0</v>
      </c>
      <c r="Z9" s="64">
        <v>0</v>
      </c>
      <c r="AA9" s="64">
        <v>0</v>
      </c>
      <c r="AB9" s="64">
        <v>0</v>
      </c>
      <c r="AC9" s="64">
        <v>0</v>
      </c>
      <c r="AD9" s="64">
        <v>0</v>
      </c>
      <c r="AE9" s="64">
        <v>0</v>
      </c>
      <c r="AF9" s="38">
        <f t="shared" si="0"/>
        <v>24</v>
      </c>
      <c r="AG9" s="38">
        <v>0</v>
      </c>
      <c r="AH9" s="64">
        <v>0</v>
      </c>
      <c r="AI9" s="64">
        <v>0</v>
      </c>
      <c r="AJ9" s="64">
        <v>0</v>
      </c>
      <c r="AK9" s="64">
        <v>0</v>
      </c>
      <c r="AL9" s="64">
        <v>0</v>
      </c>
      <c r="AM9" s="39">
        <f t="shared" si="1"/>
        <v>24</v>
      </c>
      <c r="AN9" s="5"/>
    </row>
    <row r="10" spans="1:40" ht="15" x14ac:dyDescent="0.25">
      <c r="A10" s="22" t="s">
        <v>6</v>
      </c>
      <c r="B10" s="4" t="s">
        <v>84</v>
      </c>
      <c r="C10" s="64">
        <v>33</v>
      </c>
      <c r="D10" s="64">
        <v>3</v>
      </c>
      <c r="E10" s="64">
        <v>2</v>
      </c>
      <c r="F10" s="64">
        <v>2</v>
      </c>
      <c r="G10" s="64">
        <v>0</v>
      </c>
      <c r="H10" s="64">
        <v>4</v>
      </c>
      <c r="I10" s="64">
        <v>24</v>
      </c>
      <c r="J10" s="64">
        <v>0</v>
      </c>
      <c r="K10" s="64">
        <v>0</v>
      </c>
      <c r="L10" s="64">
        <v>802</v>
      </c>
      <c r="M10" s="64">
        <v>6</v>
      </c>
      <c r="N10" s="64">
        <v>648</v>
      </c>
      <c r="O10" s="64">
        <v>0</v>
      </c>
      <c r="P10" s="64">
        <v>0</v>
      </c>
      <c r="Q10" s="64">
        <v>0</v>
      </c>
      <c r="R10" s="64">
        <v>0</v>
      </c>
      <c r="S10" s="64">
        <v>88</v>
      </c>
      <c r="T10" s="64">
        <v>0</v>
      </c>
      <c r="U10" s="64">
        <v>4</v>
      </c>
      <c r="V10" s="64">
        <v>56</v>
      </c>
      <c r="W10" s="64">
        <v>7</v>
      </c>
      <c r="X10" s="64">
        <v>7</v>
      </c>
      <c r="Y10" s="64">
        <v>0</v>
      </c>
      <c r="Z10" s="64">
        <v>0</v>
      </c>
      <c r="AA10" s="64">
        <v>0</v>
      </c>
      <c r="AB10" s="64">
        <v>0</v>
      </c>
      <c r="AC10" s="64">
        <v>0</v>
      </c>
      <c r="AD10" s="64">
        <v>0</v>
      </c>
      <c r="AE10" s="64">
        <v>0</v>
      </c>
      <c r="AF10" s="38">
        <f t="shared" si="0"/>
        <v>842</v>
      </c>
      <c r="AG10" s="38">
        <v>0</v>
      </c>
      <c r="AH10" s="64">
        <v>0</v>
      </c>
      <c r="AI10" s="64">
        <v>0</v>
      </c>
      <c r="AJ10" s="64">
        <v>0</v>
      </c>
      <c r="AK10" s="64">
        <v>0</v>
      </c>
      <c r="AL10" s="64">
        <v>0</v>
      </c>
      <c r="AM10" s="39">
        <f t="shared" si="1"/>
        <v>842</v>
      </c>
      <c r="AN10" s="5"/>
    </row>
    <row r="11" spans="1:40" ht="15" x14ac:dyDescent="0.25">
      <c r="A11" s="22" t="s">
        <v>134</v>
      </c>
      <c r="B11" s="4" t="s">
        <v>9</v>
      </c>
      <c r="C11" s="64">
        <v>123</v>
      </c>
      <c r="D11" s="64">
        <v>24</v>
      </c>
      <c r="E11" s="64">
        <v>42</v>
      </c>
      <c r="F11" s="64">
        <v>39</v>
      </c>
      <c r="G11" s="64">
        <v>3</v>
      </c>
      <c r="H11" s="64">
        <v>29</v>
      </c>
      <c r="I11" s="64">
        <v>28</v>
      </c>
      <c r="J11" s="64">
        <v>0</v>
      </c>
      <c r="K11" s="64">
        <v>0</v>
      </c>
      <c r="L11" s="64">
        <v>291</v>
      </c>
      <c r="M11" s="64">
        <v>33</v>
      </c>
      <c r="N11" s="64">
        <v>185</v>
      </c>
      <c r="O11" s="64">
        <v>0</v>
      </c>
      <c r="P11" s="64">
        <v>1</v>
      </c>
      <c r="Q11" s="64">
        <v>7</v>
      </c>
      <c r="R11" s="64">
        <v>1</v>
      </c>
      <c r="S11" s="64">
        <v>32</v>
      </c>
      <c r="T11" s="64">
        <v>2</v>
      </c>
      <c r="U11" s="64">
        <v>1</v>
      </c>
      <c r="V11" s="64">
        <v>29</v>
      </c>
      <c r="W11" s="64">
        <v>23</v>
      </c>
      <c r="X11" s="64">
        <v>6</v>
      </c>
      <c r="Y11" s="64">
        <v>9</v>
      </c>
      <c r="Z11" s="64">
        <v>8</v>
      </c>
      <c r="AA11" s="64">
        <v>7</v>
      </c>
      <c r="AB11" s="64">
        <v>0</v>
      </c>
      <c r="AC11" s="64">
        <v>7</v>
      </c>
      <c r="AD11" s="64">
        <v>0</v>
      </c>
      <c r="AE11" s="64">
        <v>0</v>
      </c>
      <c r="AF11" s="38">
        <f t="shared" si="0"/>
        <v>444</v>
      </c>
      <c r="AG11" s="38">
        <v>0</v>
      </c>
      <c r="AH11" s="64">
        <v>0</v>
      </c>
      <c r="AI11" s="64">
        <v>0</v>
      </c>
      <c r="AJ11" s="64">
        <v>0</v>
      </c>
      <c r="AK11" s="64">
        <v>0</v>
      </c>
      <c r="AL11" s="64">
        <v>0</v>
      </c>
      <c r="AM11" s="39">
        <f t="shared" si="1"/>
        <v>444</v>
      </c>
      <c r="AN11" s="5"/>
    </row>
    <row r="12" spans="1:40" ht="15" x14ac:dyDescent="0.25">
      <c r="A12" s="22" t="s">
        <v>7</v>
      </c>
      <c r="B12" s="4" t="s">
        <v>130</v>
      </c>
      <c r="C12" s="64">
        <v>0</v>
      </c>
      <c r="D12" s="64">
        <v>0</v>
      </c>
      <c r="E12" s="64">
        <v>0</v>
      </c>
      <c r="F12" s="64">
        <v>0</v>
      </c>
      <c r="G12" s="64">
        <v>0</v>
      </c>
      <c r="H12" s="64">
        <v>0</v>
      </c>
      <c r="I12" s="64">
        <v>0</v>
      </c>
      <c r="J12" s="64">
        <v>0</v>
      </c>
      <c r="K12" s="64">
        <v>0</v>
      </c>
      <c r="L12" s="64">
        <v>0</v>
      </c>
      <c r="M12" s="64">
        <v>0</v>
      </c>
      <c r="N12" s="64">
        <v>0</v>
      </c>
      <c r="O12" s="64">
        <v>0</v>
      </c>
      <c r="P12" s="64">
        <v>0</v>
      </c>
      <c r="Q12" s="64">
        <v>0</v>
      </c>
      <c r="R12" s="64">
        <v>0</v>
      </c>
      <c r="S12" s="64">
        <v>0</v>
      </c>
      <c r="T12" s="64">
        <v>0</v>
      </c>
      <c r="U12" s="64">
        <v>0</v>
      </c>
      <c r="V12" s="64">
        <v>0</v>
      </c>
      <c r="W12" s="64">
        <v>0</v>
      </c>
      <c r="X12" s="64">
        <v>0</v>
      </c>
      <c r="Y12" s="64">
        <v>0</v>
      </c>
      <c r="Z12" s="64">
        <v>0</v>
      </c>
      <c r="AA12" s="64">
        <v>0</v>
      </c>
      <c r="AB12" s="64">
        <v>0</v>
      </c>
      <c r="AC12" s="64">
        <v>0</v>
      </c>
      <c r="AD12" s="64">
        <v>0</v>
      </c>
      <c r="AE12" s="64">
        <v>0</v>
      </c>
      <c r="AF12" s="38">
        <f t="shared" si="0"/>
        <v>0</v>
      </c>
      <c r="AG12" s="38">
        <v>0</v>
      </c>
      <c r="AH12" s="64">
        <v>0</v>
      </c>
      <c r="AI12" s="64">
        <v>0</v>
      </c>
      <c r="AJ12" s="64">
        <v>0</v>
      </c>
      <c r="AK12" s="64">
        <v>0</v>
      </c>
      <c r="AL12" s="64">
        <v>0</v>
      </c>
      <c r="AM12" s="39">
        <f t="shared" si="1"/>
        <v>0</v>
      </c>
      <c r="AN12" s="5"/>
    </row>
    <row r="13" spans="1:40" ht="15" x14ac:dyDescent="0.25">
      <c r="A13" s="22" t="s">
        <v>8</v>
      </c>
      <c r="B13" s="4" t="s">
        <v>85</v>
      </c>
      <c r="C13" s="64">
        <v>670</v>
      </c>
      <c r="D13" s="64">
        <v>193</v>
      </c>
      <c r="E13" s="64">
        <v>105</v>
      </c>
      <c r="F13" s="64">
        <v>68</v>
      </c>
      <c r="G13" s="64">
        <v>37</v>
      </c>
      <c r="H13" s="64">
        <v>204</v>
      </c>
      <c r="I13" s="64">
        <v>162</v>
      </c>
      <c r="J13" s="64">
        <v>0</v>
      </c>
      <c r="K13" s="64">
        <v>6</v>
      </c>
      <c r="L13" s="64">
        <v>962</v>
      </c>
      <c r="M13" s="64">
        <v>30</v>
      </c>
      <c r="N13" s="64">
        <v>726</v>
      </c>
      <c r="O13" s="64">
        <v>4</v>
      </c>
      <c r="P13" s="64">
        <v>3</v>
      </c>
      <c r="Q13" s="64">
        <v>6</v>
      </c>
      <c r="R13" s="64">
        <v>3</v>
      </c>
      <c r="S13" s="64">
        <v>99</v>
      </c>
      <c r="T13" s="64">
        <v>13</v>
      </c>
      <c r="U13" s="64">
        <v>1</v>
      </c>
      <c r="V13" s="64">
        <v>77</v>
      </c>
      <c r="W13" s="64">
        <v>6</v>
      </c>
      <c r="X13" s="64">
        <v>6</v>
      </c>
      <c r="Y13" s="64">
        <v>0</v>
      </c>
      <c r="Z13" s="64">
        <v>0</v>
      </c>
      <c r="AA13" s="64">
        <v>5</v>
      </c>
      <c r="AB13" s="64">
        <v>0</v>
      </c>
      <c r="AC13" s="64">
        <v>5</v>
      </c>
      <c r="AD13" s="64">
        <v>0</v>
      </c>
      <c r="AE13" s="64">
        <v>81</v>
      </c>
      <c r="AF13" s="38">
        <f t="shared" si="0"/>
        <v>1724</v>
      </c>
      <c r="AG13" s="38">
        <v>0</v>
      </c>
      <c r="AH13" s="64">
        <v>0</v>
      </c>
      <c r="AI13" s="64">
        <v>0</v>
      </c>
      <c r="AJ13" s="64">
        <v>0</v>
      </c>
      <c r="AK13" s="64">
        <v>0</v>
      </c>
      <c r="AL13" s="64">
        <v>0</v>
      </c>
      <c r="AM13" s="39">
        <f t="shared" si="1"/>
        <v>1724</v>
      </c>
      <c r="AN13" s="5"/>
    </row>
    <row r="14" spans="1:40" ht="15" x14ac:dyDescent="0.25">
      <c r="A14" s="22" t="s">
        <v>10</v>
      </c>
      <c r="B14" s="4" t="s">
        <v>131</v>
      </c>
      <c r="C14" s="64">
        <v>111</v>
      </c>
      <c r="D14" s="64">
        <v>11</v>
      </c>
      <c r="E14" s="64">
        <v>6</v>
      </c>
      <c r="F14" s="64">
        <v>4</v>
      </c>
      <c r="G14" s="64">
        <v>2</v>
      </c>
      <c r="H14" s="64">
        <v>43</v>
      </c>
      <c r="I14" s="64">
        <v>51</v>
      </c>
      <c r="J14" s="64">
        <v>0</v>
      </c>
      <c r="K14" s="64">
        <v>0</v>
      </c>
      <c r="L14" s="64">
        <v>13</v>
      </c>
      <c r="M14" s="64">
        <v>0</v>
      </c>
      <c r="N14" s="64">
        <v>1</v>
      </c>
      <c r="O14" s="64">
        <v>0</v>
      </c>
      <c r="P14" s="64">
        <v>0</v>
      </c>
      <c r="Q14" s="64">
        <v>0</v>
      </c>
      <c r="R14" s="64">
        <v>0</v>
      </c>
      <c r="S14" s="64">
        <v>8</v>
      </c>
      <c r="T14" s="64">
        <v>2</v>
      </c>
      <c r="U14" s="64">
        <v>1</v>
      </c>
      <c r="V14" s="64">
        <v>1</v>
      </c>
      <c r="W14" s="64">
        <v>0</v>
      </c>
      <c r="X14" s="64">
        <v>0</v>
      </c>
      <c r="Y14" s="64">
        <v>0</v>
      </c>
      <c r="Z14" s="64">
        <v>0</v>
      </c>
      <c r="AA14" s="64">
        <v>1</v>
      </c>
      <c r="AB14" s="64">
        <v>0</v>
      </c>
      <c r="AC14" s="64">
        <v>1</v>
      </c>
      <c r="AD14" s="64">
        <v>0</v>
      </c>
      <c r="AE14" s="64">
        <v>0</v>
      </c>
      <c r="AF14" s="38">
        <f t="shared" si="0"/>
        <v>125</v>
      </c>
      <c r="AG14" s="38">
        <v>0</v>
      </c>
      <c r="AH14" s="64">
        <v>0</v>
      </c>
      <c r="AI14" s="64">
        <v>0</v>
      </c>
      <c r="AJ14" s="64">
        <v>0</v>
      </c>
      <c r="AK14" s="64">
        <v>0</v>
      </c>
      <c r="AL14" s="64">
        <v>0</v>
      </c>
      <c r="AM14" s="39">
        <f t="shared" si="1"/>
        <v>125</v>
      </c>
      <c r="AN14" s="6"/>
    </row>
    <row r="15" spans="1:40" ht="15" x14ac:dyDescent="0.25">
      <c r="A15" s="22" t="s">
        <v>11</v>
      </c>
      <c r="B15" s="4" t="s">
        <v>86</v>
      </c>
      <c r="C15" s="64">
        <v>24</v>
      </c>
      <c r="D15" s="64">
        <v>0</v>
      </c>
      <c r="E15" s="64">
        <v>7</v>
      </c>
      <c r="F15" s="64">
        <v>7</v>
      </c>
      <c r="G15" s="64">
        <v>0</v>
      </c>
      <c r="H15" s="64">
        <v>17</v>
      </c>
      <c r="I15" s="64">
        <v>0</v>
      </c>
      <c r="J15" s="64">
        <v>0</v>
      </c>
      <c r="K15" s="64">
        <v>0</v>
      </c>
      <c r="L15" s="64">
        <v>5</v>
      </c>
      <c r="M15" s="64">
        <v>0</v>
      </c>
      <c r="N15" s="64">
        <v>0</v>
      </c>
      <c r="O15" s="64">
        <v>3</v>
      </c>
      <c r="P15" s="64">
        <v>0</v>
      </c>
      <c r="Q15" s="64">
        <v>1</v>
      </c>
      <c r="R15" s="64">
        <v>0</v>
      </c>
      <c r="S15" s="64">
        <v>1</v>
      </c>
      <c r="T15" s="64">
        <v>0</v>
      </c>
      <c r="U15" s="64">
        <v>0</v>
      </c>
      <c r="V15" s="64">
        <v>0</v>
      </c>
      <c r="W15" s="64">
        <v>0</v>
      </c>
      <c r="X15" s="64">
        <v>0</v>
      </c>
      <c r="Y15" s="64">
        <v>0</v>
      </c>
      <c r="Z15" s="64">
        <v>0</v>
      </c>
      <c r="AA15" s="64">
        <v>0</v>
      </c>
      <c r="AB15" s="64">
        <v>0</v>
      </c>
      <c r="AC15" s="64">
        <v>0</v>
      </c>
      <c r="AD15" s="64">
        <v>0</v>
      </c>
      <c r="AE15" s="64">
        <v>0</v>
      </c>
      <c r="AF15" s="38">
        <f t="shared" si="0"/>
        <v>29</v>
      </c>
      <c r="AG15" s="38">
        <v>0</v>
      </c>
      <c r="AH15" s="64">
        <v>0</v>
      </c>
      <c r="AI15" s="64">
        <v>0</v>
      </c>
      <c r="AJ15" s="64">
        <v>0</v>
      </c>
      <c r="AK15" s="64">
        <v>0</v>
      </c>
      <c r="AL15" s="64">
        <v>0</v>
      </c>
      <c r="AM15" s="39">
        <f t="shared" si="1"/>
        <v>29</v>
      </c>
      <c r="AN15" s="6"/>
    </row>
    <row r="16" spans="1:40" ht="15" x14ac:dyDescent="0.25">
      <c r="A16" s="22" t="s">
        <v>12</v>
      </c>
      <c r="B16" s="4" t="s">
        <v>87</v>
      </c>
      <c r="C16" s="64">
        <v>0</v>
      </c>
      <c r="D16" s="64">
        <v>0</v>
      </c>
      <c r="E16" s="64">
        <v>0</v>
      </c>
      <c r="F16" s="64">
        <v>0</v>
      </c>
      <c r="G16" s="64">
        <v>0</v>
      </c>
      <c r="H16" s="64">
        <v>0</v>
      </c>
      <c r="I16" s="64">
        <v>0</v>
      </c>
      <c r="J16" s="64">
        <v>0</v>
      </c>
      <c r="K16" s="64">
        <v>0</v>
      </c>
      <c r="L16" s="64">
        <v>0</v>
      </c>
      <c r="M16" s="64">
        <v>0</v>
      </c>
      <c r="N16" s="64">
        <v>0</v>
      </c>
      <c r="O16" s="64">
        <v>0</v>
      </c>
      <c r="P16" s="64">
        <v>0</v>
      </c>
      <c r="Q16" s="64">
        <v>0</v>
      </c>
      <c r="R16" s="64">
        <v>0</v>
      </c>
      <c r="S16" s="64">
        <v>0</v>
      </c>
      <c r="T16" s="64">
        <v>0</v>
      </c>
      <c r="U16" s="64">
        <v>0</v>
      </c>
      <c r="V16" s="64">
        <v>0</v>
      </c>
      <c r="W16" s="64">
        <v>0</v>
      </c>
      <c r="X16" s="64">
        <v>0</v>
      </c>
      <c r="Y16" s="64">
        <v>0</v>
      </c>
      <c r="Z16" s="64">
        <v>0</v>
      </c>
      <c r="AA16" s="64">
        <v>0</v>
      </c>
      <c r="AB16" s="64">
        <v>0</v>
      </c>
      <c r="AC16" s="64">
        <v>0</v>
      </c>
      <c r="AD16" s="64">
        <v>0</v>
      </c>
      <c r="AE16" s="64">
        <v>0</v>
      </c>
      <c r="AF16" s="38">
        <f t="shared" si="0"/>
        <v>0</v>
      </c>
      <c r="AG16" s="38">
        <v>0</v>
      </c>
      <c r="AH16" s="64">
        <v>0</v>
      </c>
      <c r="AI16" s="64">
        <v>0</v>
      </c>
      <c r="AJ16" s="64">
        <v>0</v>
      </c>
      <c r="AK16" s="64">
        <v>0</v>
      </c>
      <c r="AL16" s="64">
        <v>0</v>
      </c>
      <c r="AM16" s="39">
        <f t="shared" si="1"/>
        <v>0</v>
      </c>
      <c r="AN16" s="5"/>
    </row>
    <row r="17" spans="1:40" ht="15" x14ac:dyDescent="0.25">
      <c r="A17" s="22" t="s">
        <v>13</v>
      </c>
      <c r="B17" s="4" t="s">
        <v>17</v>
      </c>
      <c r="C17" s="64">
        <v>88</v>
      </c>
      <c r="D17" s="64">
        <v>0</v>
      </c>
      <c r="E17" s="64">
        <v>3</v>
      </c>
      <c r="F17" s="64">
        <v>0</v>
      </c>
      <c r="G17" s="64">
        <v>3</v>
      </c>
      <c r="H17" s="64">
        <v>18</v>
      </c>
      <c r="I17" s="64">
        <v>65</v>
      </c>
      <c r="J17" s="64">
        <v>0</v>
      </c>
      <c r="K17" s="64">
        <v>2</v>
      </c>
      <c r="L17" s="64">
        <v>241</v>
      </c>
      <c r="M17" s="64">
        <v>4</v>
      </c>
      <c r="N17" s="64">
        <v>1</v>
      </c>
      <c r="O17" s="64">
        <v>0</v>
      </c>
      <c r="P17" s="64">
        <v>5</v>
      </c>
      <c r="Q17" s="64">
        <v>11</v>
      </c>
      <c r="R17" s="64">
        <v>2</v>
      </c>
      <c r="S17" s="64">
        <v>181</v>
      </c>
      <c r="T17" s="64">
        <v>0</v>
      </c>
      <c r="U17" s="64">
        <v>2</v>
      </c>
      <c r="V17" s="64">
        <v>35</v>
      </c>
      <c r="W17" s="64">
        <v>2</v>
      </c>
      <c r="X17" s="64">
        <v>1</v>
      </c>
      <c r="Y17" s="64">
        <v>1</v>
      </c>
      <c r="Z17" s="64">
        <v>0</v>
      </c>
      <c r="AA17" s="64">
        <v>1</v>
      </c>
      <c r="AB17" s="64">
        <v>0</v>
      </c>
      <c r="AC17" s="64">
        <v>1</v>
      </c>
      <c r="AD17" s="64">
        <v>0</v>
      </c>
      <c r="AE17" s="64">
        <v>8</v>
      </c>
      <c r="AF17" s="38">
        <f t="shared" si="0"/>
        <v>340</v>
      </c>
      <c r="AG17" s="38">
        <v>2</v>
      </c>
      <c r="AH17" s="64">
        <v>0</v>
      </c>
      <c r="AI17" s="64">
        <v>2</v>
      </c>
      <c r="AJ17" s="64">
        <v>0</v>
      </c>
      <c r="AK17" s="64">
        <v>0</v>
      </c>
      <c r="AL17" s="64">
        <v>0</v>
      </c>
      <c r="AM17" s="39">
        <f t="shared" si="1"/>
        <v>342</v>
      </c>
      <c r="AN17" s="5"/>
    </row>
    <row r="18" spans="1:40" ht="15" x14ac:dyDescent="0.25">
      <c r="A18" s="22" t="s">
        <v>14</v>
      </c>
      <c r="B18" s="4" t="s">
        <v>88</v>
      </c>
      <c r="C18" s="64">
        <v>5</v>
      </c>
      <c r="D18" s="64">
        <v>0</v>
      </c>
      <c r="E18" s="64">
        <v>0</v>
      </c>
      <c r="F18" s="64">
        <v>0</v>
      </c>
      <c r="G18" s="64">
        <v>0</v>
      </c>
      <c r="H18" s="64">
        <v>0</v>
      </c>
      <c r="I18" s="64">
        <v>5</v>
      </c>
      <c r="J18" s="64">
        <v>0</v>
      </c>
      <c r="K18" s="64">
        <v>0</v>
      </c>
      <c r="L18" s="64">
        <v>35</v>
      </c>
      <c r="M18" s="64">
        <v>0</v>
      </c>
      <c r="N18" s="64">
        <v>27</v>
      </c>
      <c r="O18" s="64">
        <v>0</v>
      </c>
      <c r="P18" s="64">
        <v>0</v>
      </c>
      <c r="Q18" s="64">
        <v>0</v>
      </c>
      <c r="R18" s="64">
        <v>0</v>
      </c>
      <c r="S18" s="64">
        <v>0</v>
      </c>
      <c r="T18" s="64">
        <v>0</v>
      </c>
      <c r="U18" s="64">
        <v>0</v>
      </c>
      <c r="V18" s="64">
        <v>8</v>
      </c>
      <c r="W18" s="64">
        <v>0</v>
      </c>
      <c r="X18" s="64">
        <v>0</v>
      </c>
      <c r="Y18" s="64">
        <v>0</v>
      </c>
      <c r="Z18" s="64">
        <v>0</v>
      </c>
      <c r="AA18" s="64">
        <v>0</v>
      </c>
      <c r="AB18" s="64">
        <v>0</v>
      </c>
      <c r="AC18" s="64">
        <v>0</v>
      </c>
      <c r="AD18" s="64">
        <v>0</v>
      </c>
      <c r="AE18" s="64">
        <v>0</v>
      </c>
      <c r="AF18" s="38">
        <f t="shared" si="0"/>
        <v>40</v>
      </c>
      <c r="AG18" s="38">
        <v>0</v>
      </c>
      <c r="AH18" s="64">
        <v>0</v>
      </c>
      <c r="AI18" s="64">
        <v>0</v>
      </c>
      <c r="AJ18" s="64">
        <v>0</v>
      </c>
      <c r="AK18" s="64">
        <v>0</v>
      </c>
      <c r="AL18" s="64">
        <v>0</v>
      </c>
      <c r="AM18" s="39">
        <f>IFERROR(+AF19+AG19,0)</f>
        <v>267</v>
      </c>
      <c r="AN18" s="5"/>
    </row>
    <row r="19" spans="1:40" ht="15" x14ac:dyDescent="0.25">
      <c r="A19" s="22" t="s">
        <v>15</v>
      </c>
      <c r="B19" s="4" t="s">
        <v>132</v>
      </c>
      <c r="C19" s="64">
        <v>51</v>
      </c>
      <c r="D19" s="64">
        <v>1</v>
      </c>
      <c r="E19" s="64">
        <v>3</v>
      </c>
      <c r="F19" s="64">
        <v>0</v>
      </c>
      <c r="G19" s="64">
        <v>3</v>
      </c>
      <c r="H19" s="64">
        <v>16</v>
      </c>
      <c r="I19" s="64">
        <v>28</v>
      </c>
      <c r="J19" s="64">
        <v>0</v>
      </c>
      <c r="K19" s="64">
        <v>3</v>
      </c>
      <c r="L19" s="64">
        <v>112</v>
      </c>
      <c r="M19" s="64">
        <v>5</v>
      </c>
      <c r="N19" s="64">
        <v>21</v>
      </c>
      <c r="O19" s="64">
        <v>0</v>
      </c>
      <c r="P19" s="64">
        <v>10</v>
      </c>
      <c r="Q19" s="64">
        <v>9</v>
      </c>
      <c r="R19" s="64">
        <v>5</v>
      </c>
      <c r="S19" s="64">
        <v>41</v>
      </c>
      <c r="T19" s="64">
        <v>0</v>
      </c>
      <c r="U19" s="64">
        <v>1</v>
      </c>
      <c r="V19" s="64">
        <v>20</v>
      </c>
      <c r="W19" s="64">
        <v>3</v>
      </c>
      <c r="X19" s="64">
        <v>3</v>
      </c>
      <c r="Y19" s="64">
        <v>0</v>
      </c>
      <c r="Z19" s="64">
        <v>0</v>
      </c>
      <c r="AA19" s="64">
        <v>100</v>
      </c>
      <c r="AB19" s="64">
        <v>0</v>
      </c>
      <c r="AC19" s="64">
        <v>0</v>
      </c>
      <c r="AD19" s="64">
        <v>100</v>
      </c>
      <c r="AE19" s="64">
        <v>1</v>
      </c>
      <c r="AF19" s="38">
        <f t="shared" si="0"/>
        <v>267</v>
      </c>
      <c r="AG19" s="38">
        <v>0</v>
      </c>
      <c r="AH19" s="64">
        <v>0</v>
      </c>
      <c r="AI19" s="64">
        <v>0</v>
      </c>
      <c r="AJ19" s="64">
        <v>0</v>
      </c>
      <c r="AK19" s="64">
        <v>0</v>
      </c>
      <c r="AL19" s="64">
        <v>0</v>
      </c>
      <c r="AM19" s="39">
        <f>IFERROR(+#REF!+#REF!,0)</f>
        <v>0</v>
      </c>
      <c r="AN19" s="6"/>
    </row>
    <row r="20" spans="1:40" ht="15" x14ac:dyDescent="0.25">
      <c r="A20" s="22" t="s">
        <v>16</v>
      </c>
      <c r="B20" s="4" t="s">
        <v>22</v>
      </c>
      <c r="C20" s="64">
        <v>634</v>
      </c>
      <c r="D20" s="64">
        <v>190</v>
      </c>
      <c r="E20" s="64">
        <v>67</v>
      </c>
      <c r="F20" s="64">
        <v>39</v>
      </c>
      <c r="G20" s="64">
        <v>28</v>
      </c>
      <c r="H20" s="64">
        <v>224</v>
      </c>
      <c r="I20" s="64">
        <v>152</v>
      </c>
      <c r="J20" s="64">
        <v>0</v>
      </c>
      <c r="K20" s="64">
        <v>1</v>
      </c>
      <c r="L20" s="64">
        <v>800</v>
      </c>
      <c r="M20" s="64">
        <v>26</v>
      </c>
      <c r="N20" s="64">
        <v>490</v>
      </c>
      <c r="O20" s="64">
        <v>7</v>
      </c>
      <c r="P20" s="64">
        <v>2</v>
      </c>
      <c r="Q20" s="64">
        <v>10</v>
      </c>
      <c r="R20" s="64">
        <v>6</v>
      </c>
      <c r="S20" s="64">
        <v>135</v>
      </c>
      <c r="T20" s="64">
        <v>0</v>
      </c>
      <c r="U20" s="64">
        <v>4</v>
      </c>
      <c r="V20" s="64">
        <v>120</v>
      </c>
      <c r="W20" s="64">
        <v>3</v>
      </c>
      <c r="X20" s="64">
        <v>1</v>
      </c>
      <c r="Y20" s="64">
        <v>1</v>
      </c>
      <c r="Z20" s="64">
        <v>1</v>
      </c>
      <c r="AA20" s="64">
        <v>7</v>
      </c>
      <c r="AB20" s="64">
        <v>1</v>
      </c>
      <c r="AC20" s="64">
        <v>1</v>
      </c>
      <c r="AD20" s="64">
        <v>5</v>
      </c>
      <c r="AE20" s="64">
        <v>0</v>
      </c>
      <c r="AF20" s="38">
        <f t="shared" si="0"/>
        <v>1444</v>
      </c>
      <c r="AG20" s="38">
        <v>0</v>
      </c>
      <c r="AH20" s="64">
        <v>0</v>
      </c>
      <c r="AI20" s="64">
        <v>0</v>
      </c>
      <c r="AJ20" s="64">
        <v>0</v>
      </c>
      <c r="AK20" s="64">
        <v>0</v>
      </c>
      <c r="AL20" s="64">
        <v>0</v>
      </c>
      <c r="AM20" s="39">
        <f t="shared" si="1"/>
        <v>1444</v>
      </c>
      <c r="AN20" s="6"/>
    </row>
    <row r="21" spans="1:40" ht="15" x14ac:dyDescent="0.25">
      <c r="A21" s="22" t="s">
        <v>60</v>
      </c>
      <c r="B21" s="4" t="s">
        <v>89</v>
      </c>
      <c r="C21" s="64">
        <v>133</v>
      </c>
      <c r="D21" s="64">
        <v>98</v>
      </c>
      <c r="E21" s="64">
        <v>30</v>
      </c>
      <c r="F21" s="64">
        <v>30</v>
      </c>
      <c r="G21" s="64">
        <v>0</v>
      </c>
      <c r="H21" s="64">
        <v>0</v>
      </c>
      <c r="I21" s="64">
        <v>0</v>
      </c>
      <c r="J21" s="64">
        <v>0</v>
      </c>
      <c r="K21" s="64">
        <v>5</v>
      </c>
      <c r="L21" s="64">
        <v>0</v>
      </c>
      <c r="M21" s="64">
        <v>0</v>
      </c>
      <c r="N21" s="64">
        <v>0</v>
      </c>
      <c r="O21" s="64">
        <v>0</v>
      </c>
      <c r="P21" s="64">
        <v>0</v>
      </c>
      <c r="Q21" s="64">
        <v>0</v>
      </c>
      <c r="R21" s="64">
        <v>0</v>
      </c>
      <c r="S21" s="64">
        <v>0</v>
      </c>
      <c r="T21" s="64">
        <v>0</v>
      </c>
      <c r="U21" s="64">
        <v>0</v>
      </c>
      <c r="V21" s="64">
        <v>0</v>
      </c>
      <c r="W21" s="64">
        <v>0</v>
      </c>
      <c r="X21" s="64">
        <v>0</v>
      </c>
      <c r="Y21" s="64">
        <v>0</v>
      </c>
      <c r="Z21" s="64">
        <v>0</v>
      </c>
      <c r="AA21" s="64">
        <v>0</v>
      </c>
      <c r="AB21" s="64">
        <v>0</v>
      </c>
      <c r="AC21" s="64">
        <v>0</v>
      </c>
      <c r="AD21" s="64">
        <v>0</v>
      </c>
      <c r="AE21" s="64">
        <v>0</v>
      </c>
      <c r="AF21" s="38">
        <f t="shared" si="0"/>
        <v>133</v>
      </c>
      <c r="AG21" s="38">
        <v>0</v>
      </c>
      <c r="AH21" s="64">
        <v>0</v>
      </c>
      <c r="AI21" s="64">
        <v>0</v>
      </c>
      <c r="AJ21" s="64">
        <v>0</v>
      </c>
      <c r="AK21" s="64">
        <v>0</v>
      </c>
      <c r="AL21" s="64">
        <v>0</v>
      </c>
      <c r="AM21" s="39">
        <f t="shared" si="1"/>
        <v>133</v>
      </c>
      <c r="AN21" s="5"/>
    </row>
    <row r="22" spans="1:40" ht="15" x14ac:dyDescent="0.25">
      <c r="A22" s="22" t="s">
        <v>18</v>
      </c>
      <c r="B22" s="4" t="s">
        <v>92</v>
      </c>
      <c r="C22" s="64">
        <v>581</v>
      </c>
      <c r="D22" s="64">
        <v>346</v>
      </c>
      <c r="E22" s="64">
        <v>83</v>
      </c>
      <c r="F22" s="64">
        <v>71</v>
      </c>
      <c r="G22" s="64">
        <v>12</v>
      </c>
      <c r="H22" s="64">
        <v>58</v>
      </c>
      <c r="I22" s="64">
        <v>89</v>
      </c>
      <c r="J22" s="64">
        <v>1</v>
      </c>
      <c r="K22" s="64">
        <v>4</v>
      </c>
      <c r="L22" s="64">
        <v>2471</v>
      </c>
      <c r="M22" s="64">
        <v>16</v>
      </c>
      <c r="N22" s="64">
        <v>1811</v>
      </c>
      <c r="O22" s="64">
        <v>4</v>
      </c>
      <c r="P22" s="64">
        <v>4</v>
      </c>
      <c r="Q22" s="64">
        <v>10</v>
      </c>
      <c r="R22" s="64">
        <v>0</v>
      </c>
      <c r="S22" s="64">
        <v>455</v>
      </c>
      <c r="T22" s="64">
        <v>2</v>
      </c>
      <c r="U22" s="64">
        <v>5</v>
      </c>
      <c r="V22" s="64">
        <v>164</v>
      </c>
      <c r="W22" s="64">
        <v>14</v>
      </c>
      <c r="X22" s="64">
        <v>14</v>
      </c>
      <c r="Y22" s="64">
        <v>0</v>
      </c>
      <c r="Z22" s="64">
        <v>0</v>
      </c>
      <c r="AA22" s="64">
        <v>0</v>
      </c>
      <c r="AB22" s="64">
        <v>0</v>
      </c>
      <c r="AC22" s="64">
        <v>0</v>
      </c>
      <c r="AD22" s="64">
        <v>0</v>
      </c>
      <c r="AE22" s="64">
        <v>18</v>
      </c>
      <c r="AF22" s="38">
        <f t="shared" si="0"/>
        <v>3084</v>
      </c>
      <c r="AG22" s="38">
        <v>7</v>
      </c>
      <c r="AH22" s="64">
        <v>0</v>
      </c>
      <c r="AI22" s="64">
        <v>0</v>
      </c>
      <c r="AJ22" s="64">
        <v>0</v>
      </c>
      <c r="AK22" s="64">
        <v>0</v>
      </c>
      <c r="AL22" s="64">
        <v>7</v>
      </c>
      <c r="AM22" s="39">
        <f t="shared" si="1"/>
        <v>3091</v>
      </c>
      <c r="AN22" s="5"/>
    </row>
    <row r="23" spans="1:40" ht="15" x14ac:dyDescent="0.25">
      <c r="A23" s="22" t="s">
        <v>19</v>
      </c>
      <c r="B23" s="4" t="s">
        <v>90</v>
      </c>
      <c r="C23" s="64">
        <v>30</v>
      </c>
      <c r="D23" s="64">
        <v>0</v>
      </c>
      <c r="E23" s="64">
        <v>0</v>
      </c>
      <c r="F23" s="64">
        <v>0</v>
      </c>
      <c r="G23" s="64">
        <v>0</v>
      </c>
      <c r="H23" s="64">
        <v>25</v>
      </c>
      <c r="I23" s="64">
        <v>5</v>
      </c>
      <c r="J23" s="64">
        <v>0</v>
      </c>
      <c r="K23" s="64">
        <v>0</v>
      </c>
      <c r="L23" s="64">
        <v>0</v>
      </c>
      <c r="M23" s="64">
        <v>0</v>
      </c>
      <c r="N23" s="64">
        <v>0</v>
      </c>
      <c r="O23" s="64">
        <v>0</v>
      </c>
      <c r="P23" s="64">
        <v>0</v>
      </c>
      <c r="Q23" s="64">
        <v>0</v>
      </c>
      <c r="R23" s="64">
        <v>0</v>
      </c>
      <c r="S23" s="64">
        <v>0</v>
      </c>
      <c r="T23" s="64">
        <v>0</v>
      </c>
      <c r="U23" s="64">
        <v>0</v>
      </c>
      <c r="V23" s="64">
        <v>0</v>
      </c>
      <c r="W23" s="64">
        <v>0</v>
      </c>
      <c r="X23" s="64">
        <v>0</v>
      </c>
      <c r="Y23" s="64">
        <v>0</v>
      </c>
      <c r="Z23" s="64">
        <v>0</v>
      </c>
      <c r="AA23" s="64">
        <v>0</v>
      </c>
      <c r="AB23" s="64">
        <v>0</v>
      </c>
      <c r="AC23" s="64">
        <v>0</v>
      </c>
      <c r="AD23" s="64">
        <v>0</v>
      </c>
      <c r="AE23" s="64">
        <v>0</v>
      </c>
      <c r="AF23" s="38">
        <f t="shared" si="0"/>
        <v>30</v>
      </c>
      <c r="AG23" s="38">
        <v>0</v>
      </c>
      <c r="AH23" s="64">
        <v>0</v>
      </c>
      <c r="AI23" s="64">
        <v>0</v>
      </c>
      <c r="AJ23" s="64">
        <v>0</v>
      </c>
      <c r="AK23" s="64">
        <v>0</v>
      </c>
      <c r="AL23" s="64">
        <v>0</v>
      </c>
      <c r="AM23" s="39">
        <f t="shared" si="1"/>
        <v>30</v>
      </c>
      <c r="AN23" s="6"/>
    </row>
    <row r="24" spans="1:40" ht="15" x14ac:dyDescent="0.25">
      <c r="A24" s="22" t="s">
        <v>20</v>
      </c>
      <c r="B24" s="4" t="s">
        <v>91</v>
      </c>
      <c r="C24" s="64">
        <v>19</v>
      </c>
      <c r="D24" s="64">
        <v>9</v>
      </c>
      <c r="E24" s="64">
        <v>0</v>
      </c>
      <c r="F24" s="64">
        <v>0</v>
      </c>
      <c r="G24" s="64">
        <v>0</v>
      </c>
      <c r="H24" s="64">
        <v>7</v>
      </c>
      <c r="I24" s="64">
        <v>3</v>
      </c>
      <c r="J24" s="64">
        <v>0</v>
      </c>
      <c r="K24" s="64">
        <v>0</v>
      </c>
      <c r="L24" s="64">
        <v>219</v>
      </c>
      <c r="M24" s="64">
        <v>4</v>
      </c>
      <c r="N24" s="64">
        <v>201</v>
      </c>
      <c r="O24" s="64">
        <v>1</v>
      </c>
      <c r="P24" s="64">
        <v>0</v>
      </c>
      <c r="Q24" s="64">
        <v>4</v>
      </c>
      <c r="R24" s="64">
        <v>0</v>
      </c>
      <c r="S24" s="64">
        <v>0</v>
      </c>
      <c r="T24" s="64">
        <v>0</v>
      </c>
      <c r="U24" s="64">
        <v>3</v>
      </c>
      <c r="V24" s="64">
        <v>6</v>
      </c>
      <c r="W24" s="64">
        <v>26</v>
      </c>
      <c r="X24" s="64">
        <v>25</v>
      </c>
      <c r="Y24" s="64">
        <v>1</v>
      </c>
      <c r="Z24" s="64">
        <v>0</v>
      </c>
      <c r="AA24" s="64">
        <v>0</v>
      </c>
      <c r="AB24" s="64">
        <v>0</v>
      </c>
      <c r="AC24" s="64">
        <v>0</v>
      </c>
      <c r="AD24" s="64">
        <v>0</v>
      </c>
      <c r="AE24" s="64">
        <v>0</v>
      </c>
      <c r="AF24" s="38">
        <f t="shared" si="0"/>
        <v>264</v>
      </c>
      <c r="AG24" s="38">
        <v>0</v>
      </c>
      <c r="AH24" s="64">
        <v>0</v>
      </c>
      <c r="AI24" s="64">
        <v>0</v>
      </c>
      <c r="AJ24" s="64">
        <v>0</v>
      </c>
      <c r="AK24" s="64">
        <v>0</v>
      </c>
      <c r="AL24" s="64">
        <v>0</v>
      </c>
      <c r="AM24" s="39">
        <f t="shared" si="1"/>
        <v>264</v>
      </c>
      <c r="AN24" s="5"/>
    </row>
    <row r="25" spans="1:40" ht="15" x14ac:dyDescent="0.25">
      <c r="A25" s="22" t="s">
        <v>21</v>
      </c>
      <c r="B25" s="4" t="s">
        <v>24</v>
      </c>
      <c r="C25" s="64">
        <v>7</v>
      </c>
      <c r="D25" s="64">
        <v>6</v>
      </c>
      <c r="E25" s="64">
        <v>1</v>
      </c>
      <c r="F25" s="64">
        <v>1</v>
      </c>
      <c r="G25" s="64">
        <v>0</v>
      </c>
      <c r="H25" s="64">
        <v>0</v>
      </c>
      <c r="I25" s="64">
        <v>0</v>
      </c>
      <c r="J25" s="64">
        <v>0</v>
      </c>
      <c r="K25" s="64">
        <v>0</v>
      </c>
      <c r="L25" s="64">
        <v>33</v>
      </c>
      <c r="M25" s="64">
        <v>2</v>
      </c>
      <c r="N25" s="64">
        <v>19</v>
      </c>
      <c r="O25" s="64">
        <v>0</v>
      </c>
      <c r="P25" s="64">
        <v>0</v>
      </c>
      <c r="Q25" s="64">
        <v>0</v>
      </c>
      <c r="R25" s="64">
        <v>0</v>
      </c>
      <c r="S25" s="64">
        <v>0</v>
      </c>
      <c r="T25" s="64">
        <v>0</v>
      </c>
      <c r="U25" s="64">
        <v>3</v>
      </c>
      <c r="V25" s="64">
        <v>9</v>
      </c>
      <c r="W25" s="64">
        <v>0</v>
      </c>
      <c r="X25" s="64">
        <v>0</v>
      </c>
      <c r="Y25" s="64">
        <v>0</v>
      </c>
      <c r="Z25" s="64">
        <v>0</v>
      </c>
      <c r="AA25" s="64">
        <v>0</v>
      </c>
      <c r="AB25" s="64">
        <v>0</v>
      </c>
      <c r="AC25" s="64">
        <v>0</v>
      </c>
      <c r="AD25" s="64">
        <v>0</v>
      </c>
      <c r="AE25" s="64">
        <v>0</v>
      </c>
      <c r="AF25" s="38">
        <f t="shared" si="0"/>
        <v>40</v>
      </c>
      <c r="AG25" s="38">
        <v>0</v>
      </c>
      <c r="AH25" s="64">
        <v>0</v>
      </c>
      <c r="AI25" s="64">
        <v>0</v>
      </c>
      <c r="AJ25" s="64">
        <v>0</v>
      </c>
      <c r="AK25" s="64">
        <v>0</v>
      </c>
      <c r="AL25" s="64">
        <v>0</v>
      </c>
      <c r="AM25" s="39">
        <f t="shared" si="1"/>
        <v>40</v>
      </c>
      <c r="AN25" s="5"/>
    </row>
    <row r="26" spans="1:40" ht="15" x14ac:dyDescent="0.25">
      <c r="A26" s="22" t="s">
        <v>23</v>
      </c>
      <c r="B26" s="4" t="s">
        <v>25</v>
      </c>
      <c r="C26" s="64">
        <v>0</v>
      </c>
      <c r="D26" s="64">
        <v>0</v>
      </c>
      <c r="E26" s="64">
        <v>0</v>
      </c>
      <c r="F26" s="64">
        <v>0</v>
      </c>
      <c r="G26" s="64">
        <v>0</v>
      </c>
      <c r="H26" s="64">
        <v>0</v>
      </c>
      <c r="I26" s="64">
        <v>0</v>
      </c>
      <c r="J26" s="64">
        <v>0</v>
      </c>
      <c r="K26" s="64">
        <v>0</v>
      </c>
      <c r="L26" s="64">
        <v>0</v>
      </c>
      <c r="M26" s="64">
        <v>0</v>
      </c>
      <c r="N26" s="64">
        <v>0</v>
      </c>
      <c r="O26" s="64">
        <v>0</v>
      </c>
      <c r="P26" s="64">
        <v>0</v>
      </c>
      <c r="Q26" s="64">
        <v>0</v>
      </c>
      <c r="R26" s="64">
        <v>0</v>
      </c>
      <c r="S26" s="64">
        <v>0</v>
      </c>
      <c r="T26" s="64">
        <v>0</v>
      </c>
      <c r="U26" s="64">
        <v>0</v>
      </c>
      <c r="V26" s="64">
        <v>0</v>
      </c>
      <c r="W26" s="64">
        <v>0</v>
      </c>
      <c r="X26" s="64">
        <v>0</v>
      </c>
      <c r="Y26" s="64">
        <v>0</v>
      </c>
      <c r="Z26" s="64">
        <v>0</v>
      </c>
      <c r="AA26" s="64">
        <v>0</v>
      </c>
      <c r="AB26" s="64">
        <v>0</v>
      </c>
      <c r="AC26" s="64">
        <v>0</v>
      </c>
      <c r="AD26" s="64">
        <v>0</v>
      </c>
      <c r="AE26" s="64">
        <v>0</v>
      </c>
      <c r="AF26" s="38">
        <f t="shared" si="0"/>
        <v>0</v>
      </c>
      <c r="AG26" s="38">
        <v>0</v>
      </c>
      <c r="AH26" s="64">
        <v>0</v>
      </c>
      <c r="AI26" s="64">
        <v>0</v>
      </c>
      <c r="AJ26" s="64">
        <v>0</v>
      </c>
      <c r="AK26" s="64">
        <v>0</v>
      </c>
      <c r="AL26" s="64">
        <v>0</v>
      </c>
      <c r="AM26" s="39">
        <f t="shared" si="1"/>
        <v>0</v>
      </c>
      <c r="AN26" s="3"/>
    </row>
    <row r="27" spans="1:40" s="31" customFormat="1" x14ac:dyDescent="0.2">
      <c r="A27" s="25"/>
      <c r="B27" s="25" t="s">
        <v>61</v>
      </c>
      <c r="C27" s="25">
        <f t="shared" ref="C27:AM27" si="2">SUM(C7:C26)</f>
        <v>2509</v>
      </c>
      <c r="D27" s="25">
        <f t="shared" si="2"/>
        <v>881</v>
      </c>
      <c r="E27" s="25">
        <f t="shared" si="2"/>
        <v>349</v>
      </c>
      <c r="F27" s="25">
        <f t="shared" si="2"/>
        <v>261</v>
      </c>
      <c r="G27" s="25">
        <f t="shared" si="2"/>
        <v>88</v>
      </c>
      <c r="H27" s="25">
        <f t="shared" si="2"/>
        <v>645</v>
      </c>
      <c r="I27" s="25">
        <f t="shared" si="2"/>
        <v>612</v>
      </c>
      <c r="J27" s="25">
        <f t="shared" si="2"/>
        <v>1</v>
      </c>
      <c r="K27" s="25">
        <f t="shared" si="2"/>
        <v>21</v>
      </c>
      <c r="L27" s="25">
        <f t="shared" si="2"/>
        <v>6008</v>
      </c>
      <c r="M27" s="25">
        <f t="shared" si="2"/>
        <v>150</v>
      </c>
      <c r="N27" s="25">
        <f t="shared" si="2"/>
        <v>4130</v>
      </c>
      <c r="O27" s="25">
        <f t="shared" si="2"/>
        <v>19</v>
      </c>
      <c r="P27" s="25">
        <f t="shared" si="2"/>
        <v>25</v>
      </c>
      <c r="Q27" s="25">
        <f t="shared" si="2"/>
        <v>58</v>
      </c>
      <c r="R27" s="25">
        <f t="shared" si="2"/>
        <v>17</v>
      </c>
      <c r="S27" s="25">
        <f t="shared" si="2"/>
        <v>1040</v>
      </c>
      <c r="T27" s="25">
        <f t="shared" si="2"/>
        <v>19</v>
      </c>
      <c r="U27" s="25">
        <f t="shared" si="2"/>
        <v>25</v>
      </c>
      <c r="V27" s="25">
        <f t="shared" si="2"/>
        <v>525</v>
      </c>
      <c r="W27" s="25">
        <f t="shared" si="2"/>
        <v>84</v>
      </c>
      <c r="X27" s="25">
        <f t="shared" si="2"/>
        <v>63</v>
      </c>
      <c r="Y27" s="25">
        <f t="shared" si="2"/>
        <v>12</v>
      </c>
      <c r="Z27" s="25">
        <f t="shared" si="2"/>
        <v>9</v>
      </c>
      <c r="AA27" s="25">
        <f t="shared" si="2"/>
        <v>121</v>
      </c>
      <c r="AB27" s="25">
        <f t="shared" si="2"/>
        <v>1</v>
      </c>
      <c r="AC27" s="25">
        <f t="shared" si="2"/>
        <v>15</v>
      </c>
      <c r="AD27" s="25">
        <f t="shared" si="2"/>
        <v>105</v>
      </c>
      <c r="AE27" s="60">
        <f t="shared" si="2"/>
        <v>108</v>
      </c>
      <c r="AF27" s="61">
        <f t="shared" si="2"/>
        <v>8830</v>
      </c>
      <c r="AG27" s="61">
        <f t="shared" si="2"/>
        <v>9</v>
      </c>
      <c r="AH27" s="28">
        <f t="shared" si="2"/>
        <v>0</v>
      </c>
      <c r="AI27" s="25">
        <f t="shared" si="2"/>
        <v>2</v>
      </c>
      <c r="AJ27" s="25">
        <f t="shared" si="2"/>
        <v>0</v>
      </c>
      <c r="AK27" s="25">
        <f t="shared" si="2"/>
        <v>0</v>
      </c>
      <c r="AL27" s="25">
        <f t="shared" si="2"/>
        <v>7</v>
      </c>
      <c r="AM27" s="29">
        <f t="shared" si="2"/>
        <v>8799</v>
      </c>
      <c r="AN27" s="47"/>
    </row>
    <row r="28" spans="1:40" s="63" customFormat="1" ht="30" customHeight="1" x14ac:dyDescent="0.25">
      <c r="A28" s="62"/>
      <c r="B28" s="1"/>
    </row>
    <row r="29" spans="1:40" ht="15" x14ac:dyDescent="0.25">
      <c r="A29" s="13" t="s">
        <v>139</v>
      </c>
      <c r="C29" s="13" t="s">
        <v>78</v>
      </c>
    </row>
    <row r="31" spans="1:40" s="21" customFormat="1" ht="75" x14ac:dyDescent="0.2">
      <c r="A31" s="84" t="s">
        <v>26</v>
      </c>
      <c r="B31" s="92" t="s">
        <v>27</v>
      </c>
      <c r="C31" s="15" t="s">
        <v>82</v>
      </c>
      <c r="D31" s="14" t="s">
        <v>28</v>
      </c>
      <c r="E31" s="14" t="s">
        <v>29</v>
      </c>
      <c r="F31" s="14" t="s">
        <v>30</v>
      </c>
      <c r="G31" s="14" t="s">
        <v>31</v>
      </c>
      <c r="H31" s="14" t="s">
        <v>32</v>
      </c>
      <c r="I31" s="14" t="s">
        <v>33</v>
      </c>
      <c r="J31" s="14" t="s">
        <v>34</v>
      </c>
      <c r="K31" s="14" t="s">
        <v>35</v>
      </c>
      <c r="L31" s="16" t="s">
        <v>1</v>
      </c>
      <c r="M31" s="84" t="s">
        <v>36</v>
      </c>
      <c r="N31" s="84" t="s">
        <v>37</v>
      </c>
      <c r="O31" s="84" t="s">
        <v>38</v>
      </c>
      <c r="P31" s="84" t="s">
        <v>39</v>
      </c>
      <c r="Q31" s="84" t="s">
        <v>40</v>
      </c>
      <c r="R31" s="84" t="s">
        <v>41</v>
      </c>
      <c r="S31" s="84" t="s">
        <v>42</v>
      </c>
      <c r="T31" s="84" t="s">
        <v>43</v>
      </c>
      <c r="U31" s="84" t="s">
        <v>44</v>
      </c>
      <c r="V31" s="84" t="s">
        <v>45</v>
      </c>
      <c r="W31" s="16" t="s">
        <v>2</v>
      </c>
      <c r="X31" s="84" t="s">
        <v>46</v>
      </c>
      <c r="Y31" s="84" t="s">
        <v>47</v>
      </c>
      <c r="Z31" s="84" t="s">
        <v>48</v>
      </c>
      <c r="AA31" s="16" t="s">
        <v>49</v>
      </c>
      <c r="AB31" s="84" t="s">
        <v>50</v>
      </c>
      <c r="AC31" s="84" t="s">
        <v>51</v>
      </c>
      <c r="AD31" s="84" t="s">
        <v>52</v>
      </c>
      <c r="AE31" s="34" t="s">
        <v>53</v>
      </c>
      <c r="AF31" s="35" t="s">
        <v>54</v>
      </c>
      <c r="AG31" s="36" t="s">
        <v>80</v>
      </c>
      <c r="AH31" s="37" t="s">
        <v>55</v>
      </c>
      <c r="AI31" s="84" t="s">
        <v>56</v>
      </c>
      <c r="AJ31" s="84" t="s">
        <v>57</v>
      </c>
      <c r="AK31" s="84" t="s">
        <v>58</v>
      </c>
      <c r="AL31" s="84" t="s">
        <v>0</v>
      </c>
      <c r="AM31" s="16" t="s">
        <v>59</v>
      </c>
    </row>
    <row r="32" spans="1:40" ht="15" x14ac:dyDescent="0.25">
      <c r="A32" s="22" t="s">
        <v>3</v>
      </c>
      <c r="B32" s="4" t="s">
        <v>144</v>
      </c>
      <c r="C32" s="64">
        <v>0</v>
      </c>
      <c r="D32" s="64">
        <v>0</v>
      </c>
      <c r="E32" s="64">
        <v>0</v>
      </c>
      <c r="F32" s="64">
        <v>0</v>
      </c>
      <c r="G32" s="64">
        <v>0</v>
      </c>
      <c r="H32" s="64">
        <v>0</v>
      </c>
      <c r="I32" s="64">
        <v>0</v>
      </c>
      <c r="J32" s="64">
        <v>0</v>
      </c>
      <c r="K32" s="64">
        <v>0</v>
      </c>
      <c r="L32" s="64">
        <v>0</v>
      </c>
      <c r="M32" s="64">
        <v>0</v>
      </c>
      <c r="N32" s="64">
        <v>0</v>
      </c>
      <c r="O32" s="64">
        <v>0</v>
      </c>
      <c r="P32" s="64">
        <v>0</v>
      </c>
      <c r="Q32" s="64">
        <v>0</v>
      </c>
      <c r="R32" s="64">
        <v>0</v>
      </c>
      <c r="S32" s="64">
        <v>0</v>
      </c>
      <c r="T32" s="64">
        <v>0</v>
      </c>
      <c r="U32" s="64">
        <v>0</v>
      </c>
      <c r="V32" s="64">
        <v>0</v>
      </c>
      <c r="W32" s="64">
        <v>0</v>
      </c>
      <c r="X32" s="64">
        <v>0</v>
      </c>
      <c r="Y32" s="64">
        <v>0</v>
      </c>
      <c r="Z32" s="64">
        <v>0</v>
      </c>
      <c r="AA32" s="64">
        <v>0</v>
      </c>
      <c r="AB32" s="64">
        <v>0</v>
      </c>
      <c r="AC32" s="64">
        <v>0</v>
      </c>
      <c r="AD32" s="64">
        <v>0</v>
      </c>
      <c r="AE32" s="64">
        <v>0</v>
      </c>
      <c r="AF32" s="38">
        <f t="shared" ref="AF32:AF51" si="3">IFERROR(C32+L32+W32+AA32+AE32,0)</f>
        <v>0</v>
      </c>
      <c r="AG32" s="38">
        <v>0</v>
      </c>
      <c r="AH32" s="64">
        <v>0</v>
      </c>
      <c r="AI32" s="64">
        <v>0</v>
      </c>
      <c r="AJ32" s="64">
        <v>0</v>
      </c>
      <c r="AK32" s="64">
        <v>0</v>
      </c>
      <c r="AL32" s="64">
        <v>0</v>
      </c>
      <c r="AM32" s="39">
        <f>IFERROR(+AF32+AG32,0)</f>
        <v>0</v>
      </c>
    </row>
    <row r="33" spans="1:39" ht="15" x14ac:dyDescent="0.25">
      <c r="A33" s="22" t="s">
        <v>4</v>
      </c>
      <c r="B33" s="4" t="s">
        <v>145</v>
      </c>
      <c r="C33" s="64">
        <v>0</v>
      </c>
      <c r="D33" s="64">
        <v>0</v>
      </c>
      <c r="E33" s="64">
        <v>0</v>
      </c>
      <c r="F33" s="64">
        <v>0</v>
      </c>
      <c r="G33" s="64">
        <v>0</v>
      </c>
      <c r="H33" s="64">
        <v>0</v>
      </c>
      <c r="I33" s="64">
        <v>0</v>
      </c>
      <c r="J33" s="64">
        <v>0</v>
      </c>
      <c r="K33" s="64">
        <v>0</v>
      </c>
      <c r="L33" s="64">
        <v>0</v>
      </c>
      <c r="M33" s="64">
        <v>0</v>
      </c>
      <c r="N33" s="64">
        <v>0</v>
      </c>
      <c r="O33" s="64">
        <v>0</v>
      </c>
      <c r="P33" s="64">
        <v>0</v>
      </c>
      <c r="Q33" s="64">
        <v>0</v>
      </c>
      <c r="R33" s="64">
        <v>0</v>
      </c>
      <c r="S33" s="64">
        <v>0</v>
      </c>
      <c r="T33" s="64">
        <v>0</v>
      </c>
      <c r="U33" s="64">
        <v>0</v>
      </c>
      <c r="V33" s="64">
        <v>0</v>
      </c>
      <c r="W33" s="64">
        <v>0</v>
      </c>
      <c r="X33" s="64">
        <v>0</v>
      </c>
      <c r="Y33" s="64">
        <v>0</v>
      </c>
      <c r="Z33" s="64">
        <v>0</v>
      </c>
      <c r="AA33" s="64">
        <v>0</v>
      </c>
      <c r="AB33" s="64">
        <v>0</v>
      </c>
      <c r="AC33" s="64">
        <v>0</v>
      </c>
      <c r="AD33" s="64">
        <v>0</v>
      </c>
      <c r="AE33" s="64">
        <v>0</v>
      </c>
      <c r="AF33" s="38">
        <f t="shared" si="3"/>
        <v>0</v>
      </c>
      <c r="AG33" s="38">
        <v>0</v>
      </c>
      <c r="AH33" s="64">
        <v>0</v>
      </c>
      <c r="AI33" s="64">
        <v>0</v>
      </c>
      <c r="AJ33" s="64">
        <v>0</v>
      </c>
      <c r="AK33" s="64">
        <v>0</v>
      </c>
      <c r="AL33" s="64">
        <v>0</v>
      </c>
      <c r="AM33" s="39">
        <f t="shared" ref="AM33:AM51" si="4">IFERROR(+AF33+AG33,0)</f>
        <v>0</v>
      </c>
    </row>
    <row r="34" spans="1:39" ht="15" x14ac:dyDescent="0.25">
      <c r="A34" s="22" t="s">
        <v>5</v>
      </c>
      <c r="B34" s="4" t="s">
        <v>83</v>
      </c>
      <c r="C34" s="64">
        <v>0</v>
      </c>
      <c r="D34" s="64">
        <v>0</v>
      </c>
      <c r="E34" s="64">
        <v>0</v>
      </c>
      <c r="F34" s="64">
        <v>0</v>
      </c>
      <c r="G34" s="64">
        <v>0</v>
      </c>
      <c r="H34" s="64">
        <v>0</v>
      </c>
      <c r="I34" s="64">
        <v>0</v>
      </c>
      <c r="J34" s="64">
        <v>0</v>
      </c>
      <c r="K34" s="64">
        <v>0</v>
      </c>
      <c r="L34" s="64">
        <v>10305</v>
      </c>
      <c r="M34" s="64">
        <v>10305</v>
      </c>
      <c r="N34" s="64">
        <v>0</v>
      </c>
      <c r="O34" s="64">
        <v>0</v>
      </c>
      <c r="P34" s="64">
        <v>0</v>
      </c>
      <c r="Q34" s="64">
        <v>0</v>
      </c>
      <c r="R34" s="64">
        <v>0</v>
      </c>
      <c r="S34" s="64">
        <v>0</v>
      </c>
      <c r="T34" s="64">
        <v>0</v>
      </c>
      <c r="U34" s="64">
        <v>0</v>
      </c>
      <c r="V34" s="64">
        <v>0</v>
      </c>
      <c r="W34" s="64">
        <v>0</v>
      </c>
      <c r="X34" s="64">
        <v>0</v>
      </c>
      <c r="Y34" s="64">
        <v>0</v>
      </c>
      <c r="Z34" s="64">
        <v>0</v>
      </c>
      <c r="AA34" s="64">
        <v>0</v>
      </c>
      <c r="AB34" s="64">
        <v>0</v>
      </c>
      <c r="AC34" s="64">
        <v>0</v>
      </c>
      <c r="AD34" s="64">
        <v>0</v>
      </c>
      <c r="AE34" s="64">
        <v>0</v>
      </c>
      <c r="AF34" s="38">
        <f t="shared" si="3"/>
        <v>10305</v>
      </c>
      <c r="AG34" s="38">
        <v>0</v>
      </c>
      <c r="AH34" s="64">
        <v>0</v>
      </c>
      <c r="AI34" s="64">
        <v>0</v>
      </c>
      <c r="AJ34" s="64">
        <v>0</v>
      </c>
      <c r="AK34" s="64">
        <v>0</v>
      </c>
      <c r="AL34" s="64">
        <v>0</v>
      </c>
      <c r="AM34" s="39">
        <f t="shared" si="4"/>
        <v>10305</v>
      </c>
    </row>
    <row r="35" spans="1:39" ht="15" x14ac:dyDescent="0.25">
      <c r="A35" s="22" t="s">
        <v>6</v>
      </c>
      <c r="B35" s="4" t="s">
        <v>84</v>
      </c>
      <c r="C35" s="64">
        <v>4416</v>
      </c>
      <c r="D35" s="64">
        <v>296</v>
      </c>
      <c r="E35" s="64">
        <v>280</v>
      </c>
      <c r="F35" s="64">
        <v>280</v>
      </c>
      <c r="G35" s="64">
        <v>0</v>
      </c>
      <c r="H35" s="64">
        <v>1251</v>
      </c>
      <c r="I35" s="64">
        <v>2589</v>
      </c>
      <c r="J35" s="64">
        <v>0</v>
      </c>
      <c r="K35" s="64">
        <v>0</v>
      </c>
      <c r="L35" s="64">
        <v>154059</v>
      </c>
      <c r="M35" s="64">
        <v>609</v>
      </c>
      <c r="N35" s="64">
        <v>132979</v>
      </c>
      <c r="O35" s="64">
        <v>0</v>
      </c>
      <c r="P35" s="64">
        <v>0</v>
      </c>
      <c r="Q35" s="64">
        <v>0</v>
      </c>
      <c r="R35" s="64">
        <v>0</v>
      </c>
      <c r="S35" s="64">
        <v>13917</v>
      </c>
      <c r="T35" s="64">
        <v>0</v>
      </c>
      <c r="U35" s="64">
        <v>313</v>
      </c>
      <c r="V35" s="64">
        <v>6241</v>
      </c>
      <c r="W35" s="64">
        <v>4890</v>
      </c>
      <c r="X35" s="64">
        <v>4890</v>
      </c>
      <c r="Y35" s="64">
        <v>0</v>
      </c>
      <c r="Z35" s="64">
        <v>0</v>
      </c>
      <c r="AA35" s="64">
        <v>0</v>
      </c>
      <c r="AB35" s="64">
        <v>0</v>
      </c>
      <c r="AC35" s="64">
        <v>0</v>
      </c>
      <c r="AD35" s="64">
        <v>0</v>
      </c>
      <c r="AE35" s="64">
        <v>0</v>
      </c>
      <c r="AF35" s="38">
        <f t="shared" si="3"/>
        <v>163365</v>
      </c>
      <c r="AG35" s="38">
        <v>0</v>
      </c>
      <c r="AH35" s="64">
        <v>0</v>
      </c>
      <c r="AI35" s="64">
        <v>0</v>
      </c>
      <c r="AJ35" s="64">
        <v>0</v>
      </c>
      <c r="AK35" s="64">
        <v>0</v>
      </c>
      <c r="AL35" s="64">
        <v>0</v>
      </c>
      <c r="AM35" s="39">
        <f t="shared" si="4"/>
        <v>163365</v>
      </c>
    </row>
    <row r="36" spans="1:39" ht="15" x14ac:dyDescent="0.25">
      <c r="A36" s="22" t="s">
        <v>134</v>
      </c>
      <c r="B36" s="4" t="s">
        <v>9</v>
      </c>
      <c r="C36" s="64">
        <v>15037</v>
      </c>
      <c r="D36" s="64">
        <v>1767</v>
      </c>
      <c r="E36" s="64">
        <v>6797</v>
      </c>
      <c r="F36" s="64">
        <v>5653</v>
      </c>
      <c r="G36" s="64">
        <v>1144</v>
      </c>
      <c r="H36" s="64">
        <v>3617</v>
      </c>
      <c r="I36" s="64">
        <v>2856</v>
      </c>
      <c r="J36" s="64">
        <v>0</v>
      </c>
      <c r="K36" s="64">
        <v>0</v>
      </c>
      <c r="L36" s="64">
        <v>77025</v>
      </c>
      <c r="M36" s="64">
        <v>5203</v>
      </c>
      <c r="N36" s="64">
        <v>55279</v>
      </c>
      <c r="O36" s="64">
        <v>0</v>
      </c>
      <c r="P36" s="64">
        <v>1733</v>
      </c>
      <c r="Q36" s="64">
        <v>2781</v>
      </c>
      <c r="R36" s="64">
        <v>779</v>
      </c>
      <c r="S36" s="64">
        <v>2978</v>
      </c>
      <c r="T36" s="64">
        <v>135</v>
      </c>
      <c r="U36" s="64">
        <v>208</v>
      </c>
      <c r="V36" s="64">
        <v>7929</v>
      </c>
      <c r="W36" s="64">
        <v>774</v>
      </c>
      <c r="X36" s="64">
        <v>107</v>
      </c>
      <c r="Y36" s="64">
        <v>367</v>
      </c>
      <c r="Z36" s="64">
        <v>300</v>
      </c>
      <c r="AA36" s="64">
        <v>467</v>
      </c>
      <c r="AB36" s="64">
        <v>0</v>
      </c>
      <c r="AC36" s="64">
        <v>467</v>
      </c>
      <c r="AD36" s="64">
        <v>0</v>
      </c>
      <c r="AE36" s="64">
        <v>0</v>
      </c>
      <c r="AF36" s="38">
        <f t="shared" si="3"/>
        <v>93303</v>
      </c>
      <c r="AG36" s="38">
        <v>0</v>
      </c>
      <c r="AH36" s="64">
        <v>0</v>
      </c>
      <c r="AI36" s="64">
        <v>0</v>
      </c>
      <c r="AJ36" s="64">
        <v>0</v>
      </c>
      <c r="AK36" s="64">
        <v>0</v>
      </c>
      <c r="AL36" s="64">
        <v>0</v>
      </c>
      <c r="AM36" s="39">
        <f t="shared" si="4"/>
        <v>93303</v>
      </c>
    </row>
    <row r="37" spans="1:39" ht="15" x14ac:dyDescent="0.25">
      <c r="A37" s="22" t="s">
        <v>7</v>
      </c>
      <c r="B37" s="4" t="s">
        <v>130</v>
      </c>
      <c r="C37" s="64">
        <v>0</v>
      </c>
      <c r="D37" s="64">
        <v>0</v>
      </c>
      <c r="E37" s="64">
        <v>0</v>
      </c>
      <c r="F37" s="64">
        <v>0</v>
      </c>
      <c r="G37" s="64">
        <v>0</v>
      </c>
      <c r="H37" s="64">
        <v>0</v>
      </c>
      <c r="I37" s="64">
        <v>0</v>
      </c>
      <c r="J37" s="64">
        <v>0</v>
      </c>
      <c r="K37" s="64">
        <v>0</v>
      </c>
      <c r="L37" s="64">
        <v>0</v>
      </c>
      <c r="M37" s="64">
        <v>0</v>
      </c>
      <c r="N37" s="64">
        <v>0</v>
      </c>
      <c r="O37" s="64">
        <v>0</v>
      </c>
      <c r="P37" s="64">
        <v>0</v>
      </c>
      <c r="Q37" s="64">
        <v>0</v>
      </c>
      <c r="R37" s="64">
        <v>0</v>
      </c>
      <c r="S37" s="64">
        <v>0</v>
      </c>
      <c r="T37" s="64">
        <v>0</v>
      </c>
      <c r="U37" s="64">
        <v>0</v>
      </c>
      <c r="V37" s="64">
        <v>0</v>
      </c>
      <c r="W37" s="64">
        <v>0</v>
      </c>
      <c r="X37" s="64">
        <v>0</v>
      </c>
      <c r="Y37" s="64">
        <v>0</v>
      </c>
      <c r="Z37" s="64">
        <v>0</v>
      </c>
      <c r="AA37" s="64">
        <v>0</v>
      </c>
      <c r="AB37" s="64">
        <v>0</v>
      </c>
      <c r="AC37" s="64">
        <v>0</v>
      </c>
      <c r="AD37" s="64">
        <v>0</v>
      </c>
      <c r="AE37" s="64">
        <v>0</v>
      </c>
      <c r="AF37" s="38">
        <f t="shared" si="3"/>
        <v>0</v>
      </c>
      <c r="AG37" s="38">
        <v>0</v>
      </c>
      <c r="AH37" s="64">
        <v>0</v>
      </c>
      <c r="AI37" s="64">
        <v>0</v>
      </c>
      <c r="AJ37" s="64">
        <v>0</v>
      </c>
      <c r="AK37" s="64">
        <v>0</v>
      </c>
      <c r="AL37" s="64">
        <v>0</v>
      </c>
      <c r="AM37" s="39">
        <f t="shared" si="4"/>
        <v>0</v>
      </c>
    </row>
    <row r="38" spans="1:39" ht="15" x14ac:dyDescent="0.25">
      <c r="A38" s="22" t="s">
        <v>8</v>
      </c>
      <c r="B38" s="4" t="s">
        <v>85</v>
      </c>
      <c r="C38" s="64">
        <v>92206</v>
      </c>
      <c r="D38" s="64">
        <v>19023</v>
      </c>
      <c r="E38" s="64">
        <v>12142</v>
      </c>
      <c r="F38" s="64">
        <v>6182</v>
      </c>
      <c r="G38" s="64">
        <v>5960</v>
      </c>
      <c r="H38" s="64">
        <v>42982</v>
      </c>
      <c r="I38" s="64">
        <v>17859</v>
      </c>
      <c r="J38" s="64">
        <v>0</v>
      </c>
      <c r="K38" s="64">
        <v>200</v>
      </c>
      <c r="L38" s="64">
        <v>129740</v>
      </c>
      <c r="M38" s="64">
        <v>5481</v>
      </c>
      <c r="N38" s="64">
        <v>103634</v>
      </c>
      <c r="O38" s="64">
        <v>109</v>
      </c>
      <c r="P38" s="64">
        <v>399</v>
      </c>
      <c r="Q38" s="64">
        <v>2882</v>
      </c>
      <c r="R38" s="64">
        <v>69</v>
      </c>
      <c r="S38" s="64">
        <v>7400</v>
      </c>
      <c r="T38" s="64">
        <v>1976</v>
      </c>
      <c r="U38" s="64">
        <v>78</v>
      </c>
      <c r="V38" s="64">
        <v>7712</v>
      </c>
      <c r="W38" s="64">
        <v>182</v>
      </c>
      <c r="X38" s="64">
        <v>182</v>
      </c>
      <c r="Y38" s="64">
        <v>0</v>
      </c>
      <c r="Z38" s="64">
        <v>0</v>
      </c>
      <c r="AA38" s="64">
        <v>1155</v>
      </c>
      <c r="AB38" s="64">
        <v>0</v>
      </c>
      <c r="AC38" s="64">
        <v>1155</v>
      </c>
      <c r="AD38" s="64">
        <v>0</v>
      </c>
      <c r="AE38" s="64">
        <v>14073</v>
      </c>
      <c r="AF38" s="38">
        <f t="shared" si="3"/>
        <v>237356</v>
      </c>
      <c r="AG38" s="38">
        <v>0</v>
      </c>
      <c r="AH38" s="64">
        <v>0</v>
      </c>
      <c r="AI38" s="64">
        <v>0</v>
      </c>
      <c r="AJ38" s="64">
        <v>0</v>
      </c>
      <c r="AK38" s="64">
        <v>0</v>
      </c>
      <c r="AL38" s="64">
        <v>0</v>
      </c>
      <c r="AM38" s="39">
        <f t="shared" si="4"/>
        <v>237356</v>
      </c>
    </row>
    <row r="39" spans="1:39" ht="15" x14ac:dyDescent="0.25">
      <c r="A39" s="22" t="s">
        <v>10</v>
      </c>
      <c r="B39" s="4" t="s">
        <v>131</v>
      </c>
      <c r="C39" s="64">
        <v>24611</v>
      </c>
      <c r="D39" s="64">
        <v>2360</v>
      </c>
      <c r="E39" s="64">
        <v>775</v>
      </c>
      <c r="F39" s="64">
        <v>556</v>
      </c>
      <c r="G39" s="64">
        <v>219</v>
      </c>
      <c r="H39" s="64">
        <v>14483</v>
      </c>
      <c r="I39" s="64">
        <v>6993</v>
      </c>
      <c r="J39" s="64">
        <v>0</v>
      </c>
      <c r="K39" s="64">
        <v>0</v>
      </c>
      <c r="L39" s="64">
        <v>2120</v>
      </c>
      <c r="M39" s="64">
        <v>0</v>
      </c>
      <c r="N39" s="64">
        <v>135</v>
      </c>
      <c r="O39" s="64">
        <v>0</v>
      </c>
      <c r="P39" s="64">
        <v>0</v>
      </c>
      <c r="Q39" s="64">
        <v>0</v>
      </c>
      <c r="R39" s="64">
        <v>0</v>
      </c>
      <c r="S39" s="64">
        <v>1585</v>
      </c>
      <c r="T39" s="64">
        <v>53</v>
      </c>
      <c r="U39" s="64">
        <v>112</v>
      </c>
      <c r="V39" s="64">
        <v>235</v>
      </c>
      <c r="W39" s="64">
        <v>0</v>
      </c>
      <c r="X39" s="64">
        <v>0</v>
      </c>
      <c r="Y39" s="64">
        <v>0</v>
      </c>
      <c r="Z39" s="64">
        <v>0</v>
      </c>
      <c r="AA39" s="64">
        <v>423</v>
      </c>
      <c r="AB39" s="64">
        <v>0</v>
      </c>
      <c r="AC39" s="64">
        <v>423</v>
      </c>
      <c r="AD39" s="64">
        <v>0</v>
      </c>
      <c r="AE39" s="64">
        <v>0</v>
      </c>
      <c r="AF39" s="38">
        <f t="shared" si="3"/>
        <v>27154</v>
      </c>
      <c r="AG39" s="38">
        <v>0</v>
      </c>
      <c r="AH39" s="64">
        <v>0</v>
      </c>
      <c r="AI39" s="64">
        <v>0</v>
      </c>
      <c r="AJ39" s="64">
        <v>0</v>
      </c>
      <c r="AK39" s="64">
        <v>0</v>
      </c>
      <c r="AL39" s="64">
        <v>0</v>
      </c>
      <c r="AM39" s="39">
        <f t="shared" si="4"/>
        <v>27154</v>
      </c>
    </row>
    <row r="40" spans="1:39" ht="15" x14ac:dyDescent="0.25">
      <c r="A40" s="22" t="s">
        <v>11</v>
      </c>
      <c r="B40" s="4" t="s">
        <v>86</v>
      </c>
      <c r="C40" s="64">
        <v>11837</v>
      </c>
      <c r="D40" s="64">
        <v>0</v>
      </c>
      <c r="E40" s="64">
        <v>3934</v>
      </c>
      <c r="F40" s="64">
        <v>3934</v>
      </c>
      <c r="G40" s="64">
        <v>0</v>
      </c>
      <c r="H40" s="64">
        <v>7903</v>
      </c>
      <c r="I40" s="64">
        <v>0</v>
      </c>
      <c r="J40" s="64">
        <v>0</v>
      </c>
      <c r="K40" s="64">
        <v>0</v>
      </c>
      <c r="L40" s="64">
        <v>6354</v>
      </c>
      <c r="M40" s="64">
        <v>0</v>
      </c>
      <c r="N40" s="64">
        <v>0</v>
      </c>
      <c r="O40" s="64">
        <v>4709</v>
      </c>
      <c r="P40" s="64">
        <v>0</v>
      </c>
      <c r="Q40" s="64">
        <v>700</v>
      </c>
      <c r="R40" s="64">
        <v>0</v>
      </c>
      <c r="S40" s="64">
        <v>945</v>
      </c>
      <c r="T40" s="64">
        <v>0</v>
      </c>
      <c r="U40" s="64">
        <v>0</v>
      </c>
      <c r="V40" s="64">
        <v>0</v>
      </c>
      <c r="W40" s="64">
        <v>0</v>
      </c>
      <c r="X40" s="64">
        <v>0</v>
      </c>
      <c r="Y40" s="64">
        <v>0</v>
      </c>
      <c r="Z40" s="64">
        <v>0</v>
      </c>
      <c r="AA40" s="64">
        <v>0</v>
      </c>
      <c r="AB40" s="64">
        <v>0</v>
      </c>
      <c r="AC40" s="64">
        <v>0</v>
      </c>
      <c r="AD40" s="64">
        <v>0</v>
      </c>
      <c r="AE40" s="64">
        <v>0</v>
      </c>
      <c r="AF40" s="38">
        <f t="shared" si="3"/>
        <v>18191</v>
      </c>
      <c r="AG40" s="38">
        <v>0</v>
      </c>
      <c r="AH40" s="64">
        <v>0</v>
      </c>
      <c r="AI40" s="64">
        <v>0</v>
      </c>
      <c r="AJ40" s="64">
        <v>0</v>
      </c>
      <c r="AK40" s="64">
        <v>0</v>
      </c>
      <c r="AL40" s="64">
        <v>0</v>
      </c>
      <c r="AM40" s="39">
        <f t="shared" si="4"/>
        <v>18191</v>
      </c>
    </row>
    <row r="41" spans="1:39" ht="15" x14ac:dyDescent="0.25">
      <c r="A41" s="22" t="s">
        <v>12</v>
      </c>
      <c r="B41" s="4" t="s">
        <v>87</v>
      </c>
      <c r="C41" s="64">
        <v>0</v>
      </c>
      <c r="D41" s="64">
        <v>0</v>
      </c>
      <c r="E41" s="64">
        <v>0</v>
      </c>
      <c r="F41" s="64">
        <v>0</v>
      </c>
      <c r="G41" s="64">
        <v>0</v>
      </c>
      <c r="H41" s="64">
        <v>0</v>
      </c>
      <c r="I41" s="64">
        <v>0</v>
      </c>
      <c r="J41" s="64">
        <v>0</v>
      </c>
      <c r="K41" s="64">
        <v>0</v>
      </c>
      <c r="L41" s="64">
        <v>0</v>
      </c>
      <c r="M41" s="64">
        <v>0</v>
      </c>
      <c r="N41" s="64">
        <v>0</v>
      </c>
      <c r="O41" s="64">
        <v>0</v>
      </c>
      <c r="P41" s="64">
        <v>0</v>
      </c>
      <c r="Q41" s="64">
        <v>0</v>
      </c>
      <c r="R41" s="64">
        <v>0</v>
      </c>
      <c r="S41" s="64">
        <v>0</v>
      </c>
      <c r="T41" s="64">
        <v>0</v>
      </c>
      <c r="U41" s="64">
        <v>0</v>
      </c>
      <c r="V41" s="64">
        <v>0</v>
      </c>
      <c r="W41" s="64">
        <v>0</v>
      </c>
      <c r="X41" s="64">
        <v>0</v>
      </c>
      <c r="Y41" s="64">
        <v>0</v>
      </c>
      <c r="Z41" s="64">
        <v>0</v>
      </c>
      <c r="AA41" s="64">
        <v>0</v>
      </c>
      <c r="AB41" s="64">
        <v>0</v>
      </c>
      <c r="AC41" s="64">
        <v>0</v>
      </c>
      <c r="AD41" s="64">
        <v>0</v>
      </c>
      <c r="AE41" s="64">
        <v>0</v>
      </c>
      <c r="AF41" s="38">
        <f t="shared" si="3"/>
        <v>0</v>
      </c>
      <c r="AG41" s="38">
        <v>0</v>
      </c>
      <c r="AH41" s="64">
        <v>0</v>
      </c>
      <c r="AI41" s="64">
        <v>0</v>
      </c>
      <c r="AJ41" s="64">
        <v>0</v>
      </c>
      <c r="AK41" s="64">
        <v>0</v>
      </c>
      <c r="AL41" s="64">
        <v>0</v>
      </c>
      <c r="AM41" s="39">
        <f t="shared" si="4"/>
        <v>0</v>
      </c>
    </row>
    <row r="42" spans="1:39" ht="15" x14ac:dyDescent="0.25">
      <c r="A42" s="22" t="s">
        <v>13</v>
      </c>
      <c r="B42" s="4" t="s">
        <v>17</v>
      </c>
      <c r="C42" s="64">
        <v>23411</v>
      </c>
      <c r="D42" s="64">
        <v>0</v>
      </c>
      <c r="E42" s="64">
        <v>1372</v>
      </c>
      <c r="F42" s="64">
        <v>0</v>
      </c>
      <c r="G42" s="64">
        <v>1372</v>
      </c>
      <c r="H42" s="64">
        <v>6602</v>
      </c>
      <c r="I42" s="64">
        <v>12030</v>
      </c>
      <c r="J42" s="64">
        <v>0</v>
      </c>
      <c r="K42" s="64">
        <v>3407</v>
      </c>
      <c r="L42" s="64">
        <v>125727</v>
      </c>
      <c r="M42" s="64">
        <v>2516</v>
      </c>
      <c r="N42" s="64">
        <v>476</v>
      </c>
      <c r="O42" s="64">
        <v>0</v>
      </c>
      <c r="P42" s="64">
        <v>13112</v>
      </c>
      <c r="Q42" s="64">
        <v>12606</v>
      </c>
      <c r="R42" s="64">
        <v>6554</v>
      </c>
      <c r="S42" s="64">
        <v>21047</v>
      </c>
      <c r="T42" s="64">
        <v>0</v>
      </c>
      <c r="U42" s="64">
        <v>3132</v>
      </c>
      <c r="V42" s="64">
        <v>66284</v>
      </c>
      <c r="W42" s="64">
        <v>56</v>
      </c>
      <c r="X42" s="64">
        <v>11</v>
      </c>
      <c r="Y42" s="64">
        <v>45</v>
      </c>
      <c r="Z42" s="64">
        <v>0</v>
      </c>
      <c r="AA42" s="64">
        <v>391</v>
      </c>
      <c r="AB42" s="64">
        <v>0</v>
      </c>
      <c r="AC42" s="64">
        <v>391</v>
      </c>
      <c r="AD42" s="64">
        <v>0</v>
      </c>
      <c r="AE42" s="64">
        <v>1192</v>
      </c>
      <c r="AF42" s="38">
        <f t="shared" si="3"/>
        <v>150777</v>
      </c>
      <c r="AG42" s="38">
        <v>6674</v>
      </c>
      <c r="AH42" s="64">
        <v>0</v>
      </c>
      <c r="AI42" s="64">
        <v>6674</v>
      </c>
      <c r="AJ42" s="64">
        <v>0</v>
      </c>
      <c r="AK42" s="64">
        <v>0</v>
      </c>
      <c r="AL42" s="64">
        <v>0</v>
      </c>
      <c r="AM42" s="39">
        <f t="shared" si="4"/>
        <v>157451</v>
      </c>
    </row>
    <row r="43" spans="1:39" ht="15" x14ac:dyDescent="0.25">
      <c r="A43" s="22" t="s">
        <v>14</v>
      </c>
      <c r="B43" s="4" t="s">
        <v>88</v>
      </c>
      <c r="C43" s="64">
        <v>447</v>
      </c>
      <c r="D43" s="64">
        <v>0</v>
      </c>
      <c r="E43" s="64">
        <v>0</v>
      </c>
      <c r="F43" s="64">
        <v>0</v>
      </c>
      <c r="G43" s="64">
        <v>0</v>
      </c>
      <c r="H43" s="64">
        <v>0</v>
      </c>
      <c r="I43" s="64">
        <v>447</v>
      </c>
      <c r="J43" s="64">
        <v>0</v>
      </c>
      <c r="K43" s="64">
        <v>0</v>
      </c>
      <c r="L43" s="64">
        <v>4682</v>
      </c>
      <c r="M43" s="64">
        <v>0</v>
      </c>
      <c r="N43" s="64">
        <v>3100</v>
      </c>
      <c r="O43" s="64">
        <v>0</v>
      </c>
      <c r="P43" s="64">
        <v>0</v>
      </c>
      <c r="Q43" s="64">
        <v>0</v>
      </c>
      <c r="R43" s="64">
        <v>0</v>
      </c>
      <c r="S43" s="64">
        <v>0</v>
      </c>
      <c r="T43" s="64">
        <v>0</v>
      </c>
      <c r="U43" s="64">
        <v>0</v>
      </c>
      <c r="V43" s="64">
        <v>1582</v>
      </c>
      <c r="W43" s="64">
        <v>0</v>
      </c>
      <c r="X43" s="64">
        <v>0</v>
      </c>
      <c r="Y43" s="64">
        <v>0</v>
      </c>
      <c r="Z43" s="64">
        <v>0</v>
      </c>
      <c r="AA43" s="64">
        <v>0</v>
      </c>
      <c r="AB43" s="64">
        <v>0</v>
      </c>
      <c r="AC43" s="64">
        <v>0</v>
      </c>
      <c r="AD43" s="64">
        <v>0</v>
      </c>
      <c r="AE43" s="64">
        <v>0</v>
      </c>
      <c r="AF43" s="38">
        <f t="shared" si="3"/>
        <v>5129</v>
      </c>
      <c r="AG43" s="38">
        <v>0</v>
      </c>
      <c r="AH43" s="64">
        <v>0</v>
      </c>
      <c r="AI43" s="64">
        <v>0</v>
      </c>
      <c r="AJ43" s="64">
        <v>0</v>
      </c>
      <c r="AK43" s="64">
        <v>0</v>
      </c>
      <c r="AL43" s="64">
        <v>0</v>
      </c>
      <c r="AM43" s="39">
        <f t="shared" si="4"/>
        <v>5129</v>
      </c>
    </row>
    <row r="44" spans="1:39" ht="15" x14ac:dyDescent="0.25">
      <c r="A44" s="22" t="s">
        <v>15</v>
      </c>
      <c r="B44" s="4" t="s">
        <v>132</v>
      </c>
      <c r="C44" s="64">
        <v>11225</v>
      </c>
      <c r="D44" s="64">
        <v>239</v>
      </c>
      <c r="E44" s="64">
        <v>769</v>
      </c>
      <c r="F44" s="64">
        <v>0</v>
      </c>
      <c r="G44" s="64">
        <v>769</v>
      </c>
      <c r="H44" s="64">
        <v>5123</v>
      </c>
      <c r="I44" s="64">
        <v>2652</v>
      </c>
      <c r="J44" s="64">
        <v>0</v>
      </c>
      <c r="K44" s="64">
        <v>2442</v>
      </c>
      <c r="L44" s="64">
        <v>55105</v>
      </c>
      <c r="M44" s="64">
        <v>6433</v>
      </c>
      <c r="N44" s="64">
        <v>8175</v>
      </c>
      <c r="O44" s="64">
        <v>0</v>
      </c>
      <c r="P44" s="64">
        <v>4932</v>
      </c>
      <c r="Q44" s="64">
        <v>9387</v>
      </c>
      <c r="R44" s="64">
        <v>3964</v>
      </c>
      <c r="S44" s="64">
        <v>2970</v>
      </c>
      <c r="T44" s="64">
        <v>0</v>
      </c>
      <c r="U44" s="64">
        <v>269</v>
      </c>
      <c r="V44" s="64">
        <v>18975</v>
      </c>
      <c r="W44" s="64">
        <v>42</v>
      </c>
      <c r="X44" s="64">
        <v>42</v>
      </c>
      <c r="Y44" s="64">
        <v>0</v>
      </c>
      <c r="Z44" s="64">
        <v>0</v>
      </c>
      <c r="AA44" s="64">
        <v>33942</v>
      </c>
      <c r="AB44" s="64">
        <v>0</v>
      </c>
      <c r="AC44" s="64">
        <v>0</v>
      </c>
      <c r="AD44" s="64">
        <v>33942</v>
      </c>
      <c r="AE44" s="64">
        <v>1</v>
      </c>
      <c r="AF44" s="38">
        <f t="shared" si="3"/>
        <v>100315</v>
      </c>
      <c r="AG44" s="38">
        <v>0</v>
      </c>
      <c r="AH44" s="64">
        <v>0</v>
      </c>
      <c r="AI44" s="64">
        <v>0</v>
      </c>
      <c r="AJ44" s="64">
        <v>0</v>
      </c>
      <c r="AK44" s="64">
        <v>0</v>
      </c>
      <c r="AL44" s="64">
        <v>0</v>
      </c>
      <c r="AM44" s="39">
        <f t="shared" si="4"/>
        <v>100315</v>
      </c>
    </row>
    <row r="45" spans="1:39" ht="15" x14ac:dyDescent="0.25">
      <c r="A45" s="22" t="s">
        <v>16</v>
      </c>
      <c r="B45" s="4" t="s">
        <v>22</v>
      </c>
      <c r="C45" s="64">
        <v>81641</v>
      </c>
      <c r="D45" s="64">
        <v>17698</v>
      </c>
      <c r="E45" s="64">
        <v>11849</v>
      </c>
      <c r="F45" s="64">
        <v>7633</v>
      </c>
      <c r="G45" s="64">
        <v>4216</v>
      </c>
      <c r="H45" s="64">
        <v>37346</v>
      </c>
      <c r="I45" s="64">
        <v>14715</v>
      </c>
      <c r="J45" s="64">
        <v>0</v>
      </c>
      <c r="K45" s="64">
        <v>33</v>
      </c>
      <c r="L45" s="64">
        <v>138020</v>
      </c>
      <c r="M45" s="64">
        <v>4491</v>
      </c>
      <c r="N45" s="64">
        <v>66563</v>
      </c>
      <c r="O45" s="64">
        <v>9135</v>
      </c>
      <c r="P45" s="64">
        <v>374</v>
      </c>
      <c r="Q45" s="64">
        <v>10630</v>
      </c>
      <c r="R45" s="64">
        <v>3912</v>
      </c>
      <c r="S45" s="64">
        <v>12661</v>
      </c>
      <c r="T45" s="64">
        <v>0</v>
      </c>
      <c r="U45" s="64">
        <v>310</v>
      </c>
      <c r="V45" s="64">
        <v>29944</v>
      </c>
      <c r="W45" s="64">
        <v>279</v>
      </c>
      <c r="X45" s="64">
        <v>72</v>
      </c>
      <c r="Y45" s="64">
        <v>63</v>
      </c>
      <c r="Z45" s="64">
        <v>144</v>
      </c>
      <c r="AA45" s="64">
        <v>50223</v>
      </c>
      <c r="AB45" s="64">
        <v>22734</v>
      </c>
      <c r="AC45" s="64">
        <v>679</v>
      </c>
      <c r="AD45" s="64">
        <v>26810</v>
      </c>
      <c r="AE45" s="64">
        <v>0</v>
      </c>
      <c r="AF45" s="38">
        <f t="shared" si="3"/>
        <v>270163</v>
      </c>
      <c r="AG45" s="38">
        <v>0</v>
      </c>
      <c r="AH45" s="64">
        <v>0</v>
      </c>
      <c r="AI45" s="64">
        <v>0</v>
      </c>
      <c r="AJ45" s="64">
        <v>0</v>
      </c>
      <c r="AK45" s="64">
        <v>0</v>
      </c>
      <c r="AL45" s="64">
        <v>0</v>
      </c>
      <c r="AM45" s="39">
        <f t="shared" si="4"/>
        <v>270163</v>
      </c>
    </row>
    <row r="46" spans="1:39" ht="15" x14ac:dyDescent="0.25">
      <c r="A46" s="22" t="s">
        <v>60</v>
      </c>
      <c r="B46" s="4" t="s">
        <v>89</v>
      </c>
      <c r="C46" s="64">
        <v>11714</v>
      </c>
      <c r="D46" s="64">
        <v>8737</v>
      </c>
      <c r="E46" s="64">
        <v>2746</v>
      </c>
      <c r="F46" s="64">
        <v>2746</v>
      </c>
      <c r="G46" s="64">
        <v>0</v>
      </c>
      <c r="H46" s="64">
        <v>0</v>
      </c>
      <c r="I46" s="64">
        <v>0</v>
      </c>
      <c r="J46" s="64">
        <v>0</v>
      </c>
      <c r="K46" s="64">
        <v>231</v>
      </c>
      <c r="L46" s="64">
        <v>0</v>
      </c>
      <c r="M46" s="64">
        <v>0</v>
      </c>
      <c r="N46" s="64">
        <v>0</v>
      </c>
      <c r="O46" s="64">
        <v>0</v>
      </c>
      <c r="P46" s="64">
        <v>0</v>
      </c>
      <c r="Q46" s="64">
        <v>0</v>
      </c>
      <c r="R46" s="64">
        <v>0</v>
      </c>
      <c r="S46" s="64">
        <v>0</v>
      </c>
      <c r="T46" s="64">
        <v>0</v>
      </c>
      <c r="U46" s="64">
        <v>0</v>
      </c>
      <c r="V46" s="64">
        <v>0</v>
      </c>
      <c r="W46" s="64">
        <v>0</v>
      </c>
      <c r="X46" s="64">
        <v>0</v>
      </c>
      <c r="Y46" s="64">
        <v>0</v>
      </c>
      <c r="Z46" s="64">
        <v>0</v>
      </c>
      <c r="AA46" s="64">
        <v>0</v>
      </c>
      <c r="AB46" s="64">
        <v>0</v>
      </c>
      <c r="AC46" s="64">
        <v>0</v>
      </c>
      <c r="AD46" s="64">
        <v>0</v>
      </c>
      <c r="AE46" s="64">
        <v>0</v>
      </c>
      <c r="AF46" s="38">
        <f t="shared" si="3"/>
        <v>11714</v>
      </c>
      <c r="AG46" s="38">
        <v>0</v>
      </c>
      <c r="AH46" s="64">
        <v>0</v>
      </c>
      <c r="AI46" s="64">
        <v>0</v>
      </c>
      <c r="AJ46" s="64">
        <v>0</v>
      </c>
      <c r="AK46" s="64">
        <v>0</v>
      </c>
      <c r="AL46" s="64">
        <v>0</v>
      </c>
      <c r="AM46" s="39">
        <f t="shared" si="4"/>
        <v>11714</v>
      </c>
    </row>
    <row r="47" spans="1:39" ht="15" x14ac:dyDescent="0.25">
      <c r="A47" s="22" t="s">
        <v>18</v>
      </c>
      <c r="B47" s="4" t="s">
        <v>92</v>
      </c>
      <c r="C47" s="64">
        <v>76929</v>
      </c>
      <c r="D47" s="64">
        <v>37308</v>
      </c>
      <c r="E47" s="64">
        <v>12635</v>
      </c>
      <c r="F47" s="64">
        <v>9185</v>
      </c>
      <c r="G47" s="64">
        <v>3450</v>
      </c>
      <c r="H47" s="64">
        <v>15068</v>
      </c>
      <c r="I47" s="64">
        <v>11405</v>
      </c>
      <c r="J47" s="64">
        <v>351</v>
      </c>
      <c r="K47" s="64">
        <v>162</v>
      </c>
      <c r="L47" s="64">
        <v>315666</v>
      </c>
      <c r="M47" s="64">
        <v>4607</v>
      </c>
      <c r="N47" s="64">
        <v>222606</v>
      </c>
      <c r="O47" s="64">
        <v>3335</v>
      </c>
      <c r="P47" s="64">
        <v>3469</v>
      </c>
      <c r="Q47" s="64">
        <v>2036</v>
      </c>
      <c r="R47" s="64">
        <v>0</v>
      </c>
      <c r="S47" s="64">
        <v>21330</v>
      </c>
      <c r="T47" s="64">
        <v>24</v>
      </c>
      <c r="U47" s="64">
        <v>632</v>
      </c>
      <c r="V47" s="64">
        <v>57627</v>
      </c>
      <c r="W47" s="64">
        <v>3762</v>
      </c>
      <c r="X47" s="64">
        <v>3762</v>
      </c>
      <c r="Y47" s="64">
        <v>0</v>
      </c>
      <c r="Z47" s="64">
        <v>0</v>
      </c>
      <c r="AA47" s="64">
        <v>0</v>
      </c>
      <c r="AB47" s="64">
        <v>0</v>
      </c>
      <c r="AC47" s="64">
        <v>0</v>
      </c>
      <c r="AD47" s="64">
        <v>0</v>
      </c>
      <c r="AE47" s="64">
        <v>3</v>
      </c>
      <c r="AF47" s="38">
        <f t="shared" si="3"/>
        <v>396360</v>
      </c>
      <c r="AG47" s="38">
        <v>1411</v>
      </c>
      <c r="AH47" s="64">
        <v>0</v>
      </c>
      <c r="AI47" s="64">
        <v>0</v>
      </c>
      <c r="AJ47" s="64">
        <v>0</v>
      </c>
      <c r="AK47" s="64">
        <v>0</v>
      </c>
      <c r="AL47" s="64">
        <v>1411</v>
      </c>
      <c r="AM47" s="39">
        <f t="shared" si="4"/>
        <v>397771</v>
      </c>
    </row>
    <row r="48" spans="1:39" ht="15" x14ac:dyDescent="0.25">
      <c r="A48" s="22" t="s">
        <v>19</v>
      </c>
      <c r="B48" s="4" t="s">
        <v>90</v>
      </c>
      <c r="C48" s="64">
        <v>9012</v>
      </c>
      <c r="D48" s="64">
        <v>0</v>
      </c>
      <c r="E48" s="64">
        <v>0</v>
      </c>
      <c r="F48" s="64">
        <v>0</v>
      </c>
      <c r="G48" s="64">
        <v>0</v>
      </c>
      <c r="H48" s="64">
        <v>8394</v>
      </c>
      <c r="I48" s="64">
        <v>618</v>
      </c>
      <c r="J48" s="64">
        <v>0</v>
      </c>
      <c r="K48" s="64">
        <v>0</v>
      </c>
      <c r="L48" s="64">
        <v>0</v>
      </c>
      <c r="M48" s="64">
        <v>0</v>
      </c>
      <c r="N48" s="64">
        <v>0</v>
      </c>
      <c r="O48" s="64">
        <v>0</v>
      </c>
      <c r="P48" s="64">
        <v>0</v>
      </c>
      <c r="Q48" s="64">
        <v>0</v>
      </c>
      <c r="R48" s="64">
        <v>0</v>
      </c>
      <c r="S48" s="64">
        <v>0</v>
      </c>
      <c r="T48" s="64">
        <v>0</v>
      </c>
      <c r="U48" s="64">
        <v>0</v>
      </c>
      <c r="V48" s="64">
        <v>0</v>
      </c>
      <c r="W48" s="64">
        <v>0</v>
      </c>
      <c r="X48" s="64">
        <v>0</v>
      </c>
      <c r="Y48" s="64">
        <v>0</v>
      </c>
      <c r="Z48" s="64">
        <v>0</v>
      </c>
      <c r="AA48" s="64">
        <v>0</v>
      </c>
      <c r="AB48" s="64">
        <v>0</v>
      </c>
      <c r="AC48" s="64">
        <v>0</v>
      </c>
      <c r="AD48" s="64">
        <v>0</v>
      </c>
      <c r="AE48" s="64">
        <v>0</v>
      </c>
      <c r="AF48" s="38">
        <f t="shared" si="3"/>
        <v>9012</v>
      </c>
      <c r="AG48" s="38">
        <v>0</v>
      </c>
      <c r="AH48" s="64">
        <v>0</v>
      </c>
      <c r="AI48" s="64">
        <v>0</v>
      </c>
      <c r="AJ48" s="64">
        <v>0</v>
      </c>
      <c r="AK48" s="64">
        <v>0</v>
      </c>
      <c r="AL48" s="64">
        <v>0</v>
      </c>
      <c r="AM48" s="39">
        <f t="shared" si="4"/>
        <v>9012</v>
      </c>
    </row>
    <row r="49" spans="1:39" ht="15" x14ac:dyDescent="0.25">
      <c r="A49" s="22" t="s">
        <v>20</v>
      </c>
      <c r="B49" s="4" t="s">
        <v>91</v>
      </c>
      <c r="C49" s="64">
        <v>1143</v>
      </c>
      <c r="D49" s="64">
        <v>557</v>
      </c>
      <c r="E49" s="64">
        <v>0</v>
      </c>
      <c r="F49" s="64">
        <v>0</v>
      </c>
      <c r="G49" s="64">
        <v>0</v>
      </c>
      <c r="H49" s="64">
        <v>333</v>
      </c>
      <c r="I49" s="64">
        <v>253</v>
      </c>
      <c r="J49" s="64">
        <v>0</v>
      </c>
      <c r="K49" s="64">
        <v>0</v>
      </c>
      <c r="L49" s="64">
        <v>41845</v>
      </c>
      <c r="M49" s="64">
        <v>622</v>
      </c>
      <c r="N49" s="64">
        <v>34998</v>
      </c>
      <c r="O49" s="64">
        <v>152</v>
      </c>
      <c r="P49" s="64">
        <v>0</v>
      </c>
      <c r="Q49" s="64">
        <v>67</v>
      </c>
      <c r="R49" s="64">
        <v>0</v>
      </c>
      <c r="S49" s="64">
        <v>0</v>
      </c>
      <c r="T49" s="64">
        <v>0</v>
      </c>
      <c r="U49" s="64">
        <v>5149</v>
      </c>
      <c r="V49" s="64">
        <v>857</v>
      </c>
      <c r="W49" s="64">
        <v>17023</v>
      </c>
      <c r="X49" s="64">
        <v>16683</v>
      </c>
      <c r="Y49" s="64">
        <v>340</v>
      </c>
      <c r="Z49" s="64">
        <v>0</v>
      </c>
      <c r="AA49" s="64">
        <v>0</v>
      </c>
      <c r="AB49" s="64">
        <v>0</v>
      </c>
      <c r="AC49" s="64">
        <v>0</v>
      </c>
      <c r="AD49" s="64">
        <v>0</v>
      </c>
      <c r="AE49" s="64">
        <v>0</v>
      </c>
      <c r="AF49" s="38">
        <f t="shared" si="3"/>
        <v>60011</v>
      </c>
      <c r="AG49" s="38">
        <v>0</v>
      </c>
      <c r="AH49" s="64">
        <v>0</v>
      </c>
      <c r="AI49" s="64">
        <v>0</v>
      </c>
      <c r="AJ49" s="64">
        <v>0</v>
      </c>
      <c r="AK49" s="64">
        <v>0</v>
      </c>
      <c r="AL49" s="64">
        <v>0</v>
      </c>
      <c r="AM49" s="39">
        <f t="shared" si="4"/>
        <v>60011</v>
      </c>
    </row>
    <row r="50" spans="1:39" ht="15" x14ac:dyDescent="0.25">
      <c r="A50" s="22" t="s">
        <v>21</v>
      </c>
      <c r="B50" s="4" t="s">
        <v>24</v>
      </c>
      <c r="C50" s="64">
        <v>1882</v>
      </c>
      <c r="D50" s="64">
        <v>1820</v>
      </c>
      <c r="E50" s="64">
        <v>62</v>
      </c>
      <c r="F50" s="64">
        <v>62</v>
      </c>
      <c r="G50" s="64">
        <v>0</v>
      </c>
      <c r="H50" s="64">
        <v>0</v>
      </c>
      <c r="I50" s="64">
        <v>0</v>
      </c>
      <c r="J50" s="64">
        <v>0</v>
      </c>
      <c r="K50" s="64">
        <v>0</v>
      </c>
      <c r="L50" s="64">
        <v>13289</v>
      </c>
      <c r="M50" s="64">
        <v>552</v>
      </c>
      <c r="N50" s="64">
        <v>7907</v>
      </c>
      <c r="O50" s="64">
        <v>0</v>
      </c>
      <c r="P50" s="64">
        <v>0</v>
      </c>
      <c r="Q50" s="64">
        <v>0</v>
      </c>
      <c r="R50" s="64">
        <v>0</v>
      </c>
      <c r="S50" s="64">
        <v>0</v>
      </c>
      <c r="T50" s="64">
        <v>0</v>
      </c>
      <c r="U50" s="64">
        <v>272</v>
      </c>
      <c r="V50" s="64">
        <v>4558</v>
      </c>
      <c r="W50" s="64">
        <v>0</v>
      </c>
      <c r="X50" s="64">
        <v>0</v>
      </c>
      <c r="Y50" s="64">
        <v>0</v>
      </c>
      <c r="Z50" s="64">
        <v>0</v>
      </c>
      <c r="AA50" s="64">
        <v>0</v>
      </c>
      <c r="AB50" s="64">
        <v>0</v>
      </c>
      <c r="AC50" s="64">
        <v>0</v>
      </c>
      <c r="AD50" s="64">
        <v>0</v>
      </c>
      <c r="AE50" s="64">
        <v>0</v>
      </c>
      <c r="AF50" s="38">
        <f t="shared" si="3"/>
        <v>15171</v>
      </c>
      <c r="AG50" s="38">
        <v>0</v>
      </c>
      <c r="AH50" s="64">
        <v>0</v>
      </c>
      <c r="AI50" s="64">
        <v>0</v>
      </c>
      <c r="AJ50" s="64">
        <v>0</v>
      </c>
      <c r="AK50" s="64">
        <v>0</v>
      </c>
      <c r="AL50" s="64">
        <v>0</v>
      </c>
      <c r="AM50" s="39">
        <f t="shared" si="4"/>
        <v>15171</v>
      </c>
    </row>
    <row r="51" spans="1:39" ht="15" x14ac:dyDescent="0.25">
      <c r="A51" s="22" t="s">
        <v>23</v>
      </c>
      <c r="B51" s="4" t="s">
        <v>25</v>
      </c>
      <c r="C51" s="64">
        <v>0</v>
      </c>
      <c r="D51" s="64">
        <v>0</v>
      </c>
      <c r="E51" s="64">
        <v>0</v>
      </c>
      <c r="F51" s="64">
        <v>0</v>
      </c>
      <c r="G51" s="64">
        <v>0</v>
      </c>
      <c r="H51" s="64">
        <v>0</v>
      </c>
      <c r="I51" s="64">
        <v>0</v>
      </c>
      <c r="J51" s="64">
        <v>0</v>
      </c>
      <c r="K51" s="64">
        <v>0</v>
      </c>
      <c r="L51" s="64">
        <v>0</v>
      </c>
      <c r="M51" s="64">
        <v>0</v>
      </c>
      <c r="N51" s="64">
        <v>0</v>
      </c>
      <c r="O51" s="64">
        <v>0</v>
      </c>
      <c r="P51" s="64">
        <v>0</v>
      </c>
      <c r="Q51" s="64">
        <v>0</v>
      </c>
      <c r="R51" s="64">
        <v>0</v>
      </c>
      <c r="S51" s="64">
        <v>0</v>
      </c>
      <c r="T51" s="64">
        <v>0</v>
      </c>
      <c r="U51" s="64">
        <v>0</v>
      </c>
      <c r="V51" s="64">
        <v>0</v>
      </c>
      <c r="W51" s="64">
        <v>0</v>
      </c>
      <c r="X51" s="64">
        <v>0</v>
      </c>
      <c r="Y51" s="64">
        <v>0</v>
      </c>
      <c r="Z51" s="64">
        <v>0</v>
      </c>
      <c r="AA51" s="64">
        <v>0</v>
      </c>
      <c r="AB51" s="64">
        <v>0</v>
      </c>
      <c r="AC51" s="64">
        <v>0</v>
      </c>
      <c r="AD51" s="64">
        <v>0</v>
      </c>
      <c r="AE51" s="64">
        <v>0</v>
      </c>
      <c r="AF51" s="38">
        <f t="shared" si="3"/>
        <v>0</v>
      </c>
      <c r="AG51" s="38">
        <v>0</v>
      </c>
      <c r="AH51" s="64">
        <v>0</v>
      </c>
      <c r="AI51" s="64">
        <v>0</v>
      </c>
      <c r="AJ51" s="64">
        <v>0</v>
      </c>
      <c r="AK51" s="64">
        <v>0</v>
      </c>
      <c r="AL51" s="64">
        <v>0</v>
      </c>
      <c r="AM51" s="39">
        <f t="shared" si="4"/>
        <v>0</v>
      </c>
    </row>
    <row r="52" spans="1:39" s="31" customFormat="1" x14ac:dyDescent="0.2">
      <c r="A52" s="41"/>
      <c r="B52" s="65" t="s">
        <v>61</v>
      </c>
      <c r="C52" s="42">
        <f t="shared" ref="C52:AM52" si="5">SUM(C32:C51)</f>
        <v>365511</v>
      </c>
      <c r="D52" s="42">
        <f t="shared" si="5"/>
        <v>89805</v>
      </c>
      <c r="E52" s="42">
        <f t="shared" si="5"/>
        <v>53361</v>
      </c>
      <c r="F52" s="42">
        <f t="shared" si="5"/>
        <v>36231</v>
      </c>
      <c r="G52" s="42">
        <f t="shared" si="5"/>
        <v>17130</v>
      </c>
      <c r="H52" s="42">
        <f t="shared" si="5"/>
        <v>143102</v>
      </c>
      <c r="I52" s="42">
        <f t="shared" si="5"/>
        <v>72417</v>
      </c>
      <c r="J52" s="42">
        <f t="shared" si="5"/>
        <v>351</v>
      </c>
      <c r="K52" s="42">
        <f t="shared" si="5"/>
        <v>6475</v>
      </c>
      <c r="L52" s="42">
        <f t="shared" si="5"/>
        <v>1073937</v>
      </c>
      <c r="M52" s="42">
        <f t="shared" si="5"/>
        <v>40819</v>
      </c>
      <c r="N52" s="42">
        <f t="shared" si="5"/>
        <v>635852</v>
      </c>
      <c r="O52" s="42">
        <f t="shared" si="5"/>
        <v>17440</v>
      </c>
      <c r="P52" s="42">
        <f t="shared" si="5"/>
        <v>24019</v>
      </c>
      <c r="Q52" s="42">
        <f t="shared" si="5"/>
        <v>41089</v>
      </c>
      <c r="R52" s="42">
        <f t="shared" si="5"/>
        <v>15278</v>
      </c>
      <c r="S52" s="42">
        <f t="shared" si="5"/>
        <v>84833</v>
      </c>
      <c r="T52" s="42">
        <f t="shared" si="5"/>
        <v>2188</v>
      </c>
      <c r="U52" s="42">
        <f t="shared" si="5"/>
        <v>10475</v>
      </c>
      <c r="V52" s="42">
        <f t="shared" si="5"/>
        <v>201944</v>
      </c>
      <c r="W52" s="42">
        <f t="shared" si="5"/>
        <v>27008</v>
      </c>
      <c r="X52" s="42">
        <f t="shared" si="5"/>
        <v>25749</v>
      </c>
      <c r="Y52" s="42">
        <f t="shared" si="5"/>
        <v>815</v>
      </c>
      <c r="Z52" s="42">
        <f t="shared" si="5"/>
        <v>444</v>
      </c>
      <c r="AA52" s="42">
        <f t="shared" si="5"/>
        <v>86601</v>
      </c>
      <c r="AB52" s="42">
        <f t="shared" si="5"/>
        <v>22734</v>
      </c>
      <c r="AC52" s="42">
        <f t="shared" si="5"/>
        <v>3115</v>
      </c>
      <c r="AD52" s="42">
        <f t="shared" si="5"/>
        <v>60752</v>
      </c>
      <c r="AE52" s="43">
        <f t="shared" si="5"/>
        <v>15269</v>
      </c>
      <c r="AF52" s="44">
        <f t="shared" si="5"/>
        <v>1568326</v>
      </c>
      <c r="AG52" s="44">
        <f t="shared" si="5"/>
        <v>8085</v>
      </c>
      <c r="AH52" s="45">
        <f t="shared" si="5"/>
        <v>0</v>
      </c>
      <c r="AI52" s="42">
        <f t="shared" si="5"/>
        <v>6674</v>
      </c>
      <c r="AJ52" s="42">
        <f t="shared" si="5"/>
        <v>0</v>
      </c>
      <c r="AK52" s="42">
        <f t="shared" si="5"/>
        <v>0</v>
      </c>
      <c r="AL52" s="42">
        <f t="shared" si="5"/>
        <v>1411</v>
      </c>
      <c r="AM52" s="66">
        <f t="shared" si="5"/>
        <v>1576411</v>
      </c>
    </row>
    <row r="54" spans="1:39" ht="15" x14ac:dyDescent="0.25">
      <c r="A54" s="13" t="s">
        <v>140</v>
      </c>
    </row>
    <row r="56" spans="1:39" s="21" customFormat="1" ht="75" x14ac:dyDescent="0.2">
      <c r="A56" s="84" t="s">
        <v>26</v>
      </c>
      <c r="B56" s="84" t="s">
        <v>27</v>
      </c>
      <c r="C56" s="15" t="s">
        <v>82</v>
      </c>
      <c r="D56" s="84" t="s">
        <v>28</v>
      </c>
      <c r="E56" s="84" t="s">
        <v>29</v>
      </c>
      <c r="F56" s="84" t="s">
        <v>30</v>
      </c>
      <c r="G56" s="84" t="s">
        <v>31</v>
      </c>
      <c r="H56" s="84" t="s">
        <v>32</v>
      </c>
      <c r="I56" s="84" t="s">
        <v>33</v>
      </c>
      <c r="J56" s="84" t="s">
        <v>34</v>
      </c>
      <c r="K56" s="84" t="s">
        <v>35</v>
      </c>
      <c r="L56" s="16" t="s">
        <v>1</v>
      </c>
      <c r="M56" s="84" t="s">
        <v>36</v>
      </c>
      <c r="N56" s="84" t="s">
        <v>37</v>
      </c>
      <c r="O56" s="84" t="s">
        <v>38</v>
      </c>
      <c r="P56" s="84" t="s">
        <v>39</v>
      </c>
      <c r="Q56" s="84" t="s">
        <v>40</v>
      </c>
      <c r="R56" s="84" t="s">
        <v>41</v>
      </c>
      <c r="S56" s="84" t="s">
        <v>42</v>
      </c>
      <c r="T56" s="84" t="s">
        <v>43</v>
      </c>
      <c r="U56" s="84" t="s">
        <v>44</v>
      </c>
      <c r="V56" s="84" t="s">
        <v>45</v>
      </c>
      <c r="W56" s="16" t="s">
        <v>2</v>
      </c>
      <c r="X56" s="84" t="s">
        <v>46</v>
      </c>
      <c r="Y56" s="84" t="s">
        <v>47</v>
      </c>
      <c r="Z56" s="84" t="s">
        <v>48</v>
      </c>
      <c r="AA56" s="16" t="s">
        <v>49</v>
      </c>
      <c r="AB56" s="84" t="s">
        <v>50</v>
      </c>
      <c r="AC56" s="84" t="s">
        <v>51</v>
      </c>
      <c r="AD56" s="84" t="s">
        <v>52</v>
      </c>
      <c r="AE56" s="34" t="s">
        <v>53</v>
      </c>
      <c r="AF56" s="35" t="s">
        <v>54</v>
      </c>
      <c r="AG56" s="36" t="s">
        <v>80</v>
      </c>
      <c r="AH56" s="37" t="s">
        <v>55</v>
      </c>
      <c r="AI56" s="84" t="s">
        <v>56</v>
      </c>
      <c r="AJ56" s="84" t="s">
        <v>57</v>
      </c>
      <c r="AK56" s="84" t="s">
        <v>58</v>
      </c>
      <c r="AL56" s="84" t="s">
        <v>0</v>
      </c>
      <c r="AM56" s="16" t="s">
        <v>59</v>
      </c>
    </row>
    <row r="57" spans="1:39" ht="15" x14ac:dyDescent="0.25">
      <c r="A57" s="22" t="s">
        <v>3</v>
      </c>
      <c r="B57" s="4" t="s">
        <v>144</v>
      </c>
      <c r="C57" s="64">
        <v>0</v>
      </c>
      <c r="D57" s="64">
        <v>0</v>
      </c>
      <c r="E57" s="64">
        <v>0</v>
      </c>
      <c r="F57" s="64">
        <v>0</v>
      </c>
      <c r="G57" s="64">
        <v>0</v>
      </c>
      <c r="H57" s="64">
        <v>0</v>
      </c>
      <c r="I57" s="64">
        <v>0</v>
      </c>
      <c r="J57" s="64">
        <v>0</v>
      </c>
      <c r="K57" s="64">
        <v>0</v>
      </c>
      <c r="L57" s="64">
        <v>0</v>
      </c>
      <c r="M57" s="64">
        <v>0</v>
      </c>
      <c r="N57" s="64">
        <v>0</v>
      </c>
      <c r="O57" s="64">
        <v>0</v>
      </c>
      <c r="P57" s="64">
        <v>0</v>
      </c>
      <c r="Q57" s="64">
        <v>0</v>
      </c>
      <c r="R57" s="64">
        <v>0</v>
      </c>
      <c r="S57" s="64">
        <v>0</v>
      </c>
      <c r="T57" s="64">
        <v>0</v>
      </c>
      <c r="U57" s="64">
        <v>0</v>
      </c>
      <c r="V57" s="64">
        <v>0</v>
      </c>
      <c r="W57" s="64">
        <v>0</v>
      </c>
      <c r="X57" s="64">
        <v>0</v>
      </c>
      <c r="Y57" s="64">
        <v>0</v>
      </c>
      <c r="Z57" s="64">
        <v>0</v>
      </c>
      <c r="AA57" s="64">
        <v>0</v>
      </c>
      <c r="AB57" s="64">
        <v>0</v>
      </c>
      <c r="AC57" s="64">
        <v>0</v>
      </c>
      <c r="AD57" s="64">
        <v>0</v>
      </c>
      <c r="AE57" s="64">
        <v>0</v>
      </c>
      <c r="AF57" s="38">
        <f t="shared" ref="AF57:AF76" si="6">IFERROR(C57+L57+W57+AA57+AE57,0)</f>
        <v>0</v>
      </c>
      <c r="AG57" s="38">
        <v>0</v>
      </c>
      <c r="AH57" s="64">
        <v>0</v>
      </c>
      <c r="AI57" s="64">
        <v>0</v>
      </c>
      <c r="AJ57" s="64">
        <v>0</v>
      </c>
      <c r="AK57" s="64">
        <v>0</v>
      </c>
      <c r="AL57" s="64">
        <v>0</v>
      </c>
      <c r="AM57" s="39">
        <f>IFERROR(+AF57+AG57,0)</f>
        <v>0</v>
      </c>
    </row>
    <row r="58" spans="1:39" ht="15" x14ac:dyDescent="0.25">
      <c r="A58" s="22" t="s">
        <v>4</v>
      </c>
      <c r="B58" s="4" t="s">
        <v>145</v>
      </c>
      <c r="C58" s="64">
        <v>0</v>
      </c>
      <c r="D58" s="64">
        <v>0</v>
      </c>
      <c r="E58" s="64">
        <v>0</v>
      </c>
      <c r="F58" s="64">
        <v>0</v>
      </c>
      <c r="G58" s="64">
        <v>0</v>
      </c>
      <c r="H58" s="64">
        <v>0</v>
      </c>
      <c r="I58" s="64">
        <v>0</v>
      </c>
      <c r="J58" s="64">
        <v>0</v>
      </c>
      <c r="K58" s="64">
        <v>0</v>
      </c>
      <c r="L58" s="64">
        <v>0</v>
      </c>
      <c r="M58" s="64">
        <v>0</v>
      </c>
      <c r="N58" s="64">
        <v>0</v>
      </c>
      <c r="O58" s="64">
        <v>0</v>
      </c>
      <c r="P58" s="64">
        <v>0</v>
      </c>
      <c r="Q58" s="64">
        <v>0</v>
      </c>
      <c r="R58" s="64">
        <v>0</v>
      </c>
      <c r="S58" s="64">
        <v>0</v>
      </c>
      <c r="T58" s="64">
        <v>0</v>
      </c>
      <c r="U58" s="64">
        <v>0</v>
      </c>
      <c r="V58" s="64">
        <v>0</v>
      </c>
      <c r="W58" s="64">
        <v>0</v>
      </c>
      <c r="X58" s="64">
        <v>0</v>
      </c>
      <c r="Y58" s="64">
        <v>0</v>
      </c>
      <c r="Z58" s="64">
        <v>0</v>
      </c>
      <c r="AA58" s="64">
        <v>0</v>
      </c>
      <c r="AB58" s="64">
        <v>0</v>
      </c>
      <c r="AC58" s="64">
        <v>0</v>
      </c>
      <c r="AD58" s="64">
        <v>0</v>
      </c>
      <c r="AE58" s="64">
        <v>0</v>
      </c>
      <c r="AF58" s="38">
        <f t="shared" si="6"/>
        <v>0</v>
      </c>
      <c r="AG58" s="38">
        <v>0</v>
      </c>
      <c r="AH58" s="64">
        <v>0</v>
      </c>
      <c r="AI58" s="64">
        <v>0</v>
      </c>
      <c r="AJ58" s="64">
        <v>0</v>
      </c>
      <c r="AK58" s="64">
        <v>0</v>
      </c>
      <c r="AL58" s="64">
        <v>0</v>
      </c>
      <c r="AM58" s="39">
        <f t="shared" ref="AM58:AM76" si="7">IFERROR(+AF58+AG58,0)</f>
        <v>0</v>
      </c>
    </row>
    <row r="59" spans="1:39" ht="15" x14ac:dyDescent="0.25">
      <c r="A59" s="22" t="s">
        <v>5</v>
      </c>
      <c r="B59" s="4" t="s">
        <v>83</v>
      </c>
      <c r="C59" s="64">
        <v>0</v>
      </c>
      <c r="D59" s="64">
        <v>0</v>
      </c>
      <c r="E59" s="64">
        <v>0</v>
      </c>
      <c r="F59" s="64">
        <v>0</v>
      </c>
      <c r="G59" s="64">
        <v>0</v>
      </c>
      <c r="H59" s="64">
        <v>0</v>
      </c>
      <c r="I59" s="64">
        <v>0</v>
      </c>
      <c r="J59" s="64">
        <v>0</v>
      </c>
      <c r="K59" s="64">
        <v>0</v>
      </c>
      <c r="L59" s="64">
        <v>2531</v>
      </c>
      <c r="M59" s="64">
        <v>2531</v>
      </c>
      <c r="N59" s="64">
        <v>0</v>
      </c>
      <c r="O59" s="64">
        <v>0</v>
      </c>
      <c r="P59" s="64">
        <v>0</v>
      </c>
      <c r="Q59" s="64">
        <v>0</v>
      </c>
      <c r="R59" s="64">
        <v>0</v>
      </c>
      <c r="S59" s="64">
        <v>0</v>
      </c>
      <c r="T59" s="64">
        <v>0</v>
      </c>
      <c r="U59" s="64">
        <v>0</v>
      </c>
      <c r="V59" s="64">
        <v>0</v>
      </c>
      <c r="W59" s="64">
        <v>0</v>
      </c>
      <c r="X59" s="64">
        <v>0</v>
      </c>
      <c r="Y59" s="64">
        <v>0</v>
      </c>
      <c r="Z59" s="64">
        <v>0</v>
      </c>
      <c r="AA59" s="64">
        <v>0</v>
      </c>
      <c r="AB59" s="64">
        <v>0</v>
      </c>
      <c r="AC59" s="64">
        <v>0</v>
      </c>
      <c r="AD59" s="64">
        <v>0</v>
      </c>
      <c r="AE59" s="64">
        <v>0</v>
      </c>
      <c r="AF59" s="38">
        <f t="shared" si="6"/>
        <v>2531</v>
      </c>
      <c r="AG59" s="38">
        <v>0</v>
      </c>
      <c r="AH59" s="64">
        <v>0</v>
      </c>
      <c r="AI59" s="64">
        <v>0</v>
      </c>
      <c r="AJ59" s="64">
        <v>0</v>
      </c>
      <c r="AK59" s="64">
        <v>0</v>
      </c>
      <c r="AL59" s="64">
        <v>0</v>
      </c>
      <c r="AM59" s="39">
        <f t="shared" si="7"/>
        <v>2531</v>
      </c>
    </row>
    <row r="60" spans="1:39" ht="15" x14ac:dyDescent="0.25">
      <c r="A60" s="22" t="s">
        <v>6</v>
      </c>
      <c r="B60" s="4" t="s">
        <v>84</v>
      </c>
      <c r="C60" s="64">
        <v>312</v>
      </c>
      <c r="D60" s="64">
        <v>130</v>
      </c>
      <c r="E60" s="64">
        <v>182</v>
      </c>
      <c r="F60" s="64">
        <v>182</v>
      </c>
      <c r="G60" s="64">
        <v>0</v>
      </c>
      <c r="H60" s="64">
        <v>0</v>
      </c>
      <c r="I60" s="64">
        <v>0</v>
      </c>
      <c r="J60" s="64">
        <v>0</v>
      </c>
      <c r="K60" s="64">
        <v>0</v>
      </c>
      <c r="L60" s="64">
        <v>7509</v>
      </c>
      <c r="M60" s="64">
        <v>0</v>
      </c>
      <c r="N60" s="64">
        <v>6522</v>
      </c>
      <c r="O60" s="64">
        <v>0</v>
      </c>
      <c r="P60" s="64">
        <v>0</v>
      </c>
      <c r="Q60" s="64">
        <v>0</v>
      </c>
      <c r="R60" s="64">
        <v>0</v>
      </c>
      <c r="S60" s="64">
        <v>674</v>
      </c>
      <c r="T60" s="64">
        <v>0</v>
      </c>
      <c r="U60" s="64">
        <v>313</v>
      </c>
      <c r="V60" s="64">
        <v>0</v>
      </c>
      <c r="W60" s="64">
        <v>0</v>
      </c>
      <c r="X60" s="64">
        <v>0</v>
      </c>
      <c r="Y60" s="64">
        <v>0</v>
      </c>
      <c r="Z60" s="64">
        <v>0</v>
      </c>
      <c r="AA60" s="64">
        <v>0</v>
      </c>
      <c r="AB60" s="64">
        <v>0</v>
      </c>
      <c r="AC60" s="64">
        <v>0</v>
      </c>
      <c r="AD60" s="64">
        <v>0</v>
      </c>
      <c r="AE60" s="64">
        <v>0</v>
      </c>
      <c r="AF60" s="38">
        <f t="shared" si="6"/>
        <v>7821</v>
      </c>
      <c r="AG60" s="38">
        <v>0</v>
      </c>
      <c r="AH60" s="64">
        <v>0</v>
      </c>
      <c r="AI60" s="64">
        <v>0</v>
      </c>
      <c r="AJ60" s="64">
        <v>0</v>
      </c>
      <c r="AK60" s="64">
        <v>0</v>
      </c>
      <c r="AL60" s="64">
        <v>0</v>
      </c>
      <c r="AM60" s="39">
        <f t="shared" si="7"/>
        <v>7821</v>
      </c>
    </row>
    <row r="61" spans="1:39" ht="15" x14ac:dyDescent="0.25">
      <c r="A61" s="22" t="s">
        <v>134</v>
      </c>
      <c r="B61" s="4" t="s">
        <v>9</v>
      </c>
      <c r="C61" s="64">
        <v>8896</v>
      </c>
      <c r="D61" s="64">
        <v>914</v>
      </c>
      <c r="E61" s="64">
        <v>3256</v>
      </c>
      <c r="F61" s="64">
        <v>2675</v>
      </c>
      <c r="G61" s="64">
        <v>581</v>
      </c>
      <c r="H61" s="64">
        <v>3240</v>
      </c>
      <c r="I61" s="64">
        <v>1486</v>
      </c>
      <c r="J61" s="64">
        <v>0</v>
      </c>
      <c r="K61" s="64">
        <v>0</v>
      </c>
      <c r="L61" s="64">
        <v>5693</v>
      </c>
      <c r="M61" s="64">
        <v>3250</v>
      </c>
      <c r="N61" s="64">
        <v>1980</v>
      </c>
      <c r="O61" s="64">
        <v>0</v>
      </c>
      <c r="P61" s="64">
        <v>0</v>
      </c>
      <c r="Q61" s="64">
        <v>0</v>
      </c>
      <c r="R61" s="64">
        <v>0</v>
      </c>
      <c r="S61" s="64">
        <v>311</v>
      </c>
      <c r="T61" s="64">
        <v>0</v>
      </c>
      <c r="U61" s="64">
        <v>0</v>
      </c>
      <c r="V61" s="64">
        <v>152</v>
      </c>
      <c r="W61" s="64">
        <v>0</v>
      </c>
      <c r="X61" s="64">
        <v>0</v>
      </c>
      <c r="Y61" s="64">
        <v>0</v>
      </c>
      <c r="Z61" s="64">
        <v>0</v>
      </c>
      <c r="AA61" s="64">
        <v>238</v>
      </c>
      <c r="AB61" s="64">
        <v>0</v>
      </c>
      <c r="AC61" s="64">
        <v>238</v>
      </c>
      <c r="AD61" s="64">
        <v>0</v>
      </c>
      <c r="AE61" s="64">
        <v>0</v>
      </c>
      <c r="AF61" s="38">
        <f t="shared" si="6"/>
        <v>14827</v>
      </c>
      <c r="AG61" s="38">
        <v>0</v>
      </c>
      <c r="AH61" s="64">
        <v>0</v>
      </c>
      <c r="AI61" s="64">
        <v>0</v>
      </c>
      <c r="AJ61" s="64">
        <v>0</v>
      </c>
      <c r="AK61" s="64">
        <v>0</v>
      </c>
      <c r="AL61" s="64">
        <v>0</v>
      </c>
      <c r="AM61" s="39">
        <f t="shared" si="7"/>
        <v>14827</v>
      </c>
    </row>
    <row r="62" spans="1:39" ht="15" x14ac:dyDescent="0.25">
      <c r="A62" s="22" t="s">
        <v>7</v>
      </c>
      <c r="B62" s="4" t="s">
        <v>130</v>
      </c>
      <c r="C62" s="64">
        <v>0</v>
      </c>
      <c r="D62" s="64">
        <v>0</v>
      </c>
      <c r="E62" s="64">
        <v>0</v>
      </c>
      <c r="F62" s="64">
        <v>0</v>
      </c>
      <c r="G62" s="64">
        <v>0</v>
      </c>
      <c r="H62" s="64">
        <v>0</v>
      </c>
      <c r="I62" s="64">
        <v>0</v>
      </c>
      <c r="J62" s="64">
        <v>0</v>
      </c>
      <c r="K62" s="64">
        <v>0</v>
      </c>
      <c r="L62" s="64">
        <v>0</v>
      </c>
      <c r="M62" s="64">
        <v>0</v>
      </c>
      <c r="N62" s="64">
        <v>0</v>
      </c>
      <c r="O62" s="64">
        <v>0</v>
      </c>
      <c r="P62" s="64">
        <v>0</v>
      </c>
      <c r="Q62" s="64">
        <v>0</v>
      </c>
      <c r="R62" s="64">
        <v>0</v>
      </c>
      <c r="S62" s="64">
        <v>0</v>
      </c>
      <c r="T62" s="64">
        <v>0</v>
      </c>
      <c r="U62" s="64">
        <v>0</v>
      </c>
      <c r="V62" s="64">
        <v>0</v>
      </c>
      <c r="W62" s="64">
        <v>0</v>
      </c>
      <c r="X62" s="64">
        <v>0</v>
      </c>
      <c r="Y62" s="64">
        <v>0</v>
      </c>
      <c r="Z62" s="64">
        <v>0</v>
      </c>
      <c r="AA62" s="64">
        <v>0</v>
      </c>
      <c r="AB62" s="64">
        <v>0</v>
      </c>
      <c r="AC62" s="64">
        <v>0</v>
      </c>
      <c r="AD62" s="64">
        <v>0</v>
      </c>
      <c r="AE62" s="64">
        <v>0</v>
      </c>
      <c r="AF62" s="38">
        <f t="shared" si="6"/>
        <v>0</v>
      </c>
      <c r="AG62" s="38">
        <v>0</v>
      </c>
      <c r="AH62" s="64">
        <v>0</v>
      </c>
      <c r="AI62" s="64">
        <v>0</v>
      </c>
      <c r="AJ62" s="64">
        <v>0</v>
      </c>
      <c r="AK62" s="64">
        <v>0</v>
      </c>
      <c r="AL62" s="64">
        <v>0</v>
      </c>
      <c r="AM62" s="39">
        <f t="shared" si="7"/>
        <v>0</v>
      </c>
    </row>
    <row r="63" spans="1:39" ht="15" x14ac:dyDescent="0.25">
      <c r="A63" s="22" t="s">
        <v>8</v>
      </c>
      <c r="B63" s="4" t="s">
        <v>85</v>
      </c>
      <c r="C63" s="64">
        <v>62548</v>
      </c>
      <c r="D63" s="64">
        <v>13267</v>
      </c>
      <c r="E63" s="64">
        <v>7640</v>
      </c>
      <c r="F63" s="64">
        <v>2234</v>
      </c>
      <c r="G63" s="64">
        <v>5406</v>
      </c>
      <c r="H63" s="64">
        <v>35545</v>
      </c>
      <c r="I63" s="64">
        <v>5951</v>
      </c>
      <c r="J63" s="64">
        <v>0</v>
      </c>
      <c r="K63" s="64">
        <v>145</v>
      </c>
      <c r="L63" s="64">
        <v>37963</v>
      </c>
      <c r="M63" s="64">
        <v>3727</v>
      </c>
      <c r="N63" s="64">
        <v>32135</v>
      </c>
      <c r="O63" s="64">
        <v>34</v>
      </c>
      <c r="P63" s="64">
        <v>0</v>
      </c>
      <c r="Q63" s="64">
        <v>584</v>
      </c>
      <c r="R63" s="64">
        <v>0</v>
      </c>
      <c r="S63" s="64">
        <v>1348</v>
      </c>
      <c r="T63" s="64">
        <v>135</v>
      </c>
      <c r="U63" s="64">
        <v>0</v>
      </c>
      <c r="V63" s="64">
        <v>0</v>
      </c>
      <c r="W63" s="64">
        <v>78</v>
      </c>
      <c r="X63" s="64">
        <v>78</v>
      </c>
      <c r="Y63" s="64">
        <v>0</v>
      </c>
      <c r="Z63" s="64">
        <v>0</v>
      </c>
      <c r="AA63" s="64">
        <v>609</v>
      </c>
      <c r="AB63" s="64">
        <v>0</v>
      </c>
      <c r="AC63" s="64">
        <v>609</v>
      </c>
      <c r="AD63" s="64">
        <v>0</v>
      </c>
      <c r="AE63" s="64">
        <v>133</v>
      </c>
      <c r="AF63" s="38">
        <f t="shared" si="6"/>
        <v>101331</v>
      </c>
      <c r="AG63" s="38">
        <v>0</v>
      </c>
      <c r="AH63" s="64">
        <v>0</v>
      </c>
      <c r="AI63" s="64">
        <v>0</v>
      </c>
      <c r="AJ63" s="64">
        <v>0</v>
      </c>
      <c r="AK63" s="64">
        <v>0</v>
      </c>
      <c r="AL63" s="64">
        <v>0</v>
      </c>
      <c r="AM63" s="39">
        <f t="shared" si="7"/>
        <v>101331</v>
      </c>
    </row>
    <row r="64" spans="1:39" ht="15" x14ac:dyDescent="0.25">
      <c r="A64" s="22" t="s">
        <v>10</v>
      </c>
      <c r="B64" s="4" t="s">
        <v>131</v>
      </c>
      <c r="C64" s="64">
        <v>5473</v>
      </c>
      <c r="D64" s="64">
        <v>2085</v>
      </c>
      <c r="E64" s="64">
        <v>219</v>
      </c>
      <c r="F64" s="64">
        <v>0</v>
      </c>
      <c r="G64" s="64">
        <v>219</v>
      </c>
      <c r="H64" s="64">
        <v>2942</v>
      </c>
      <c r="I64" s="64">
        <v>227</v>
      </c>
      <c r="J64" s="64">
        <v>0</v>
      </c>
      <c r="K64" s="64">
        <v>0</v>
      </c>
      <c r="L64" s="64">
        <v>0</v>
      </c>
      <c r="M64" s="64">
        <v>0</v>
      </c>
      <c r="N64" s="64">
        <v>0</v>
      </c>
      <c r="O64" s="64">
        <v>0</v>
      </c>
      <c r="P64" s="64">
        <v>0</v>
      </c>
      <c r="Q64" s="64">
        <v>0</v>
      </c>
      <c r="R64" s="64">
        <v>0</v>
      </c>
      <c r="S64" s="64">
        <v>0</v>
      </c>
      <c r="T64" s="64">
        <v>0</v>
      </c>
      <c r="U64" s="64">
        <v>0</v>
      </c>
      <c r="V64" s="64">
        <v>0</v>
      </c>
      <c r="W64" s="64">
        <v>0</v>
      </c>
      <c r="X64" s="64">
        <v>0</v>
      </c>
      <c r="Y64" s="64">
        <v>0</v>
      </c>
      <c r="Z64" s="64">
        <v>0</v>
      </c>
      <c r="AA64" s="64">
        <v>0</v>
      </c>
      <c r="AB64" s="64">
        <v>0</v>
      </c>
      <c r="AC64" s="64">
        <v>0</v>
      </c>
      <c r="AD64" s="64">
        <v>0</v>
      </c>
      <c r="AE64" s="64">
        <v>0</v>
      </c>
      <c r="AF64" s="38">
        <f t="shared" si="6"/>
        <v>5473</v>
      </c>
      <c r="AG64" s="38">
        <v>0</v>
      </c>
      <c r="AH64" s="64">
        <v>0</v>
      </c>
      <c r="AI64" s="64">
        <v>0</v>
      </c>
      <c r="AJ64" s="64">
        <v>0</v>
      </c>
      <c r="AK64" s="64">
        <v>0</v>
      </c>
      <c r="AL64" s="64">
        <v>0</v>
      </c>
      <c r="AM64" s="39">
        <f t="shared" si="7"/>
        <v>5473</v>
      </c>
    </row>
    <row r="65" spans="1:77" ht="15" x14ac:dyDescent="0.25">
      <c r="A65" s="22" t="s">
        <v>11</v>
      </c>
      <c r="B65" s="4" t="s">
        <v>86</v>
      </c>
      <c r="C65" s="64">
        <v>0</v>
      </c>
      <c r="D65" s="64">
        <v>0</v>
      </c>
      <c r="E65" s="64">
        <v>0</v>
      </c>
      <c r="F65" s="64">
        <v>0</v>
      </c>
      <c r="G65" s="64">
        <v>0</v>
      </c>
      <c r="H65" s="64">
        <v>0</v>
      </c>
      <c r="I65" s="64">
        <v>0</v>
      </c>
      <c r="J65" s="64">
        <v>0</v>
      </c>
      <c r="K65" s="64">
        <v>0</v>
      </c>
      <c r="L65" s="64">
        <v>1</v>
      </c>
      <c r="M65" s="64">
        <v>0</v>
      </c>
      <c r="N65" s="64">
        <v>0</v>
      </c>
      <c r="O65" s="64">
        <v>0</v>
      </c>
      <c r="P65" s="64">
        <v>0</v>
      </c>
      <c r="Q65" s="64">
        <v>0</v>
      </c>
      <c r="R65" s="64">
        <v>0</v>
      </c>
      <c r="S65" s="64">
        <v>1</v>
      </c>
      <c r="T65" s="64">
        <v>0</v>
      </c>
      <c r="U65" s="64">
        <v>0</v>
      </c>
      <c r="V65" s="64">
        <v>0</v>
      </c>
      <c r="W65" s="64">
        <v>0</v>
      </c>
      <c r="X65" s="64">
        <v>0</v>
      </c>
      <c r="Y65" s="64">
        <v>0</v>
      </c>
      <c r="Z65" s="64">
        <v>0</v>
      </c>
      <c r="AA65" s="64">
        <v>0</v>
      </c>
      <c r="AB65" s="64">
        <v>0</v>
      </c>
      <c r="AC65" s="64">
        <v>0</v>
      </c>
      <c r="AD65" s="64">
        <v>0</v>
      </c>
      <c r="AE65" s="64">
        <v>0</v>
      </c>
      <c r="AF65" s="38">
        <f t="shared" si="6"/>
        <v>1</v>
      </c>
      <c r="AG65" s="38">
        <v>0</v>
      </c>
      <c r="AH65" s="64">
        <v>0</v>
      </c>
      <c r="AI65" s="64">
        <v>0</v>
      </c>
      <c r="AJ65" s="64">
        <v>0</v>
      </c>
      <c r="AK65" s="64">
        <v>0</v>
      </c>
      <c r="AL65" s="64">
        <v>0</v>
      </c>
      <c r="AM65" s="39">
        <f t="shared" si="7"/>
        <v>1</v>
      </c>
    </row>
    <row r="66" spans="1:77" ht="15" x14ac:dyDescent="0.25">
      <c r="A66" s="22" t="s">
        <v>12</v>
      </c>
      <c r="B66" s="4" t="s">
        <v>87</v>
      </c>
      <c r="C66" s="64">
        <v>0</v>
      </c>
      <c r="D66" s="64">
        <v>0</v>
      </c>
      <c r="E66" s="64">
        <v>0</v>
      </c>
      <c r="F66" s="64">
        <v>0</v>
      </c>
      <c r="G66" s="64">
        <v>0</v>
      </c>
      <c r="H66" s="64">
        <v>0</v>
      </c>
      <c r="I66" s="64">
        <v>0</v>
      </c>
      <c r="J66" s="64">
        <v>0</v>
      </c>
      <c r="K66" s="64">
        <v>0</v>
      </c>
      <c r="L66" s="64">
        <v>0</v>
      </c>
      <c r="M66" s="64">
        <v>0</v>
      </c>
      <c r="N66" s="64">
        <v>0</v>
      </c>
      <c r="O66" s="64">
        <v>0</v>
      </c>
      <c r="P66" s="64">
        <v>0</v>
      </c>
      <c r="Q66" s="64">
        <v>0</v>
      </c>
      <c r="R66" s="64">
        <v>0</v>
      </c>
      <c r="S66" s="64">
        <v>0</v>
      </c>
      <c r="T66" s="64">
        <v>0</v>
      </c>
      <c r="U66" s="64">
        <v>0</v>
      </c>
      <c r="V66" s="64">
        <v>0</v>
      </c>
      <c r="W66" s="64">
        <v>0</v>
      </c>
      <c r="X66" s="64">
        <v>0</v>
      </c>
      <c r="Y66" s="64">
        <v>0</v>
      </c>
      <c r="Z66" s="64">
        <v>0</v>
      </c>
      <c r="AA66" s="64">
        <v>0</v>
      </c>
      <c r="AB66" s="64">
        <v>0</v>
      </c>
      <c r="AC66" s="64">
        <v>0</v>
      </c>
      <c r="AD66" s="64">
        <v>0</v>
      </c>
      <c r="AE66" s="64">
        <v>0</v>
      </c>
      <c r="AF66" s="38">
        <f t="shared" si="6"/>
        <v>0</v>
      </c>
      <c r="AG66" s="38">
        <v>0</v>
      </c>
      <c r="AH66" s="64">
        <v>0</v>
      </c>
      <c r="AI66" s="64">
        <v>0</v>
      </c>
      <c r="AJ66" s="64">
        <v>0</v>
      </c>
      <c r="AK66" s="64">
        <v>0</v>
      </c>
      <c r="AL66" s="64">
        <v>0</v>
      </c>
      <c r="AM66" s="39">
        <f t="shared" si="7"/>
        <v>0</v>
      </c>
    </row>
    <row r="67" spans="1:77" ht="15" x14ac:dyDescent="0.25">
      <c r="A67" s="22" t="s">
        <v>13</v>
      </c>
      <c r="B67" s="4" t="s">
        <v>17</v>
      </c>
      <c r="C67" s="64">
        <v>4089</v>
      </c>
      <c r="D67" s="64">
        <v>0</v>
      </c>
      <c r="E67" s="64">
        <v>0</v>
      </c>
      <c r="F67" s="64">
        <v>0</v>
      </c>
      <c r="G67" s="64">
        <v>0</v>
      </c>
      <c r="H67" s="64">
        <v>259</v>
      </c>
      <c r="I67" s="64">
        <v>423</v>
      </c>
      <c r="J67" s="64">
        <v>0</v>
      </c>
      <c r="K67" s="64">
        <v>3407</v>
      </c>
      <c r="L67" s="64">
        <v>1681</v>
      </c>
      <c r="M67" s="64">
        <v>799</v>
      </c>
      <c r="N67" s="64">
        <v>0</v>
      </c>
      <c r="O67" s="64">
        <v>0</v>
      </c>
      <c r="P67" s="64">
        <v>0</v>
      </c>
      <c r="Q67" s="64">
        <v>0</v>
      </c>
      <c r="R67" s="64">
        <v>0</v>
      </c>
      <c r="S67" s="64">
        <v>882</v>
      </c>
      <c r="T67" s="64">
        <v>0</v>
      </c>
      <c r="U67" s="64">
        <v>0</v>
      </c>
      <c r="V67" s="64">
        <v>0</v>
      </c>
      <c r="W67" s="64">
        <v>0</v>
      </c>
      <c r="X67" s="64">
        <v>0</v>
      </c>
      <c r="Y67" s="64">
        <v>0</v>
      </c>
      <c r="Z67" s="64">
        <v>0</v>
      </c>
      <c r="AA67" s="64">
        <v>0</v>
      </c>
      <c r="AB67" s="64">
        <v>0</v>
      </c>
      <c r="AC67" s="64">
        <v>0</v>
      </c>
      <c r="AD67" s="64">
        <v>0</v>
      </c>
      <c r="AE67" s="64">
        <v>0</v>
      </c>
      <c r="AF67" s="38">
        <f t="shared" si="6"/>
        <v>5770</v>
      </c>
      <c r="AG67" s="38">
        <v>0</v>
      </c>
      <c r="AH67" s="64">
        <v>0</v>
      </c>
      <c r="AI67" s="64">
        <v>0</v>
      </c>
      <c r="AJ67" s="64">
        <v>0</v>
      </c>
      <c r="AK67" s="64">
        <v>0</v>
      </c>
      <c r="AL67" s="64">
        <v>0</v>
      </c>
      <c r="AM67" s="39">
        <f t="shared" si="7"/>
        <v>5770</v>
      </c>
    </row>
    <row r="68" spans="1:77" ht="15" x14ac:dyDescent="0.25">
      <c r="A68" s="22" t="s">
        <v>14</v>
      </c>
      <c r="B68" s="4" t="s">
        <v>88</v>
      </c>
      <c r="C68" s="64">
        <v>0</v>
      </c>
      <c r="D68" s="64">
        <v>0</v>
      </c>
      <c r="E68" s="64">
        <v>0</v>
      </c>
      <c r="F68" s="64">
        <v>0</v>
      </c>
      <c r="G68" s="64">
        <v>0</v>
      </c>
      <c r="H68" s="64">
        <v>0</v>
      </c>
      <c r="I68" s="64">
        <v>0</v>
      </c>
      <c r="J68" s="64">
        <v>0</v>
      </c>
      <c r="K68" s="64">
        <v>0</v>
      </c>
      <c r="L68" s="64">
        <v>1574</v>
      </c>
      <c r="M68" s="64">
        <v>0</v>
      </c>
      <c r="N68" s="64">
        <v>1424</v>
      </c>
      <c r="O68" s="64">
        <v>0</v>
      </c>
      <c r="P68" s="64">
        <v>0</v>
      </c>
      <c r="Q68" s="64">
        <v>0</v>
      </c>
      <c r="R68" s="64">
        <v>0</v>
      </c>
      <c r="S68" s="64">
        <v>0</v>
      </c>
      <c r="T68" s="64">
        <v>0</v>
      </c>
      <c r="U68" s="64">
        <v>0</v>
      </c>
      <c r="V68" s="64">
        <v>150</v>
      </c>
      <c r="W68" s="64">
        <v>0</v>
      </c>
      <c r="X68" s="64">
        <v>0</v>
      </c>
      <c r="Y68" s="64">
        <v>0</v>
      </c>
      <c r="Z68" s="64">
        <v>0</v>
      </c>
      <c r="AA68" s="64">
        <v>0</v>
      </c>
      <c r="AB68" s="64">
        <v>0</v>
      </c>
      <c r="AC68" s="64">
        <v>0</v>
      </c>
      <c r="AD68" s="64">
        <v>0</v>
      </c>
      <c r="AE68" s="64">
        <v>0</v>
      </c>
      <c r="AF68" s="38">
        <f t="shared" si="6"/>
        <v>1574</v>
      </c>
      <c r="AG68" s="38">
        <v>0</v>
      </c>
      <c r="AH68" s="64">
        <v>0</v>
      </c>
      <c r="AI68" s="64">
        <v>0</v>
      </c>
      <c r="AJ68" s="64">
        <v>0</v>
      </c>
      <c r="AK68" s="64">
        <v>0</v>
      </c>
      <c r="AL68" s="64">
        <v>0</v>
      </c>
      <c r="AM68" s="39">
        <f t="shared" si="7"/>
        <v>1574</v>
      </c>
    </row>
    <row r="69" spans="1:77" ht="15" x14ac:dyDescent="0.25">
      <c r="A69" s="22" t="s">
        <v>15</v>
      </c>
      <c r="B69" s="4" t="s">
        <v>132</v>
      </c>
      <c r="C69" s="64">
        <v>4627</v>
      </c>
      <c r="D69" s="64">
        <v>0</v>
      </c>
      <c r="E69" s="64">
        <v>769</v>
      </c>
      <c r="F69" s="64">
        <v>0</v>
      </c>
      <c r="G69" s="64">
        <v>769</v>
      </c>
      <c r="H69" s="64">
        <v>816</v>
      </c>
      <c r="I69" s="64">
        <v>600</v>
      </c>
      <c r="J69" s="64">
        <v>0</v>
      </c>
      <c r="K69" s="64">
        <v>2442</v>
      </c>
      <c r="L69" s="64">
        <v>8011</v>
      </c>
      <c r="M69" s="64">
        <v>0</v>
      </c>
      <c r="N69" s="64">
        <v>0</v>
      </c>
      <c r="O69" s="64">
        <v>0</v>
      </c>
      <c r="P69" s="64">
        <v>0</v>
      </c>
      <c r="Q69" s="64">
        <v>0</v>
      </c>
      <c r="R69" s="64">
        <v>0</v>
      </c>
      <c r="S69" s="64">
        <v>72</v>
      </c>
      <c r="T69" s="64">
        <v>0</v>
      </c>
      <c r="U69" s="64">
        <v>0</v>
      </c>
      <c r="V69" s="64">
        <v>7939</v>
      </c>
      <c r="W69" s="64">
        <v>0</v>
      </c>
      <c r="X69" s="64">
        <v>0</v>
      </c>
      <c r="Y69" s="64">
        <v>0</v>
      </c>
      <c r="Z69" s="64">
        <v>0</v>
      </c>
      <c r="AA69" s="64">
        <v>0</v>
      </c>
      <c r="AB69" s="64">
        <v>0</v>
      </c>
      <c r="AC69" s="64">
        <v>0</v>
      </c>
      <c r="AD69" s="64">
        <v>0</v>
      </c>
      <c r="AE69" s="64">
        <v>0</v>
      </c>
      <c r="AF69" s="38">
        <f t="shared" si="6"/>
        <v>12638</v>
      </c>
      <c r="AG69" s="38">
        <v>0</v>
      </c>
      <c r="AH69" s="64">
        <v>0</v>
      </c>
      <c r="AI69" s="64">
        <v>0</v>
      </c>
      <c r="AJ69" s="64">
        <v>0</v>
      </c>
      <c r="AK69" s="64">
        <v>0</v>
      </c>
      <c r="AL69" s="64">
        <v>0</v>
      </c>
      <c r="AM69" s="39">
        <f t="shared" si="7"/>
        <v>12638</v>
      </c>
    </row>
    <row r="70" spans="1:77" ht="15" x14ac:dyDescent="0.25">
      <c r="A70" s="22" t="s">
        <v>16</v>
      </c>
      <c r="B70" s="4" t="s">
        <v>22</v>
      </c>
      <c r="C70" s="64">
        <v>22586</v>
      </c>
      <c r="D70" s="64">
        <v>7048</v>
      </c>
      <c r="E70" s="64">
        <v>2849</v>
      </c>
      <c r="F70" s="64">
        <v>1750</v>
      </c>
      <c r="G70" s="64">
        <v>1099</v>
      </c>
      <c r="H70" s="64">
        <v>11478</v>
      </c>
      <c r="I70" s="64">
        <v>1211</v>
      </c>
      <c r="J70" s="64">
        <v>0</v>
      </c>
      <c r="K70" s="64">
        <v>0</v>
      </c>
      <c r="L70" s="64">
        <v>12590</v>
      </c>
      <c r="M70" s="64">
        <v>1833</v>
      </c>
      <c r="N70" s="64">
        <v>7621</v>
      </c>
      <c r="O70" s="64">
        <v>0</v>
      </c>
      <c r="P70" s="64">
        <v>0</v>
      </c>
      <c r="Q70" s="64">
        <v>0</v>
      </c>
      <c r="R70" s="64">
        <v>0</v>
      </c>
      <c r="S70" s="64">
        <v>1929</v>
      </c>
      <c r="T70" s="64">
        <v>0</v>
      </c>
      <c r="U70" s="64">
        <v>0</v>
      </c>
      <c r="V70" s="64">
        <v>1207</v>
      </c>
      <c r="W70" s="64">
        <v>0</v>
      </c>
      <c r="X70" s="64">
        <v>0</v>
      </c>
      <c r="Y70" s="64">
        <v>0</v>
      </c>
      <c r="Z70" s="64">
        <v>0</v>
      </c>
      <c r="AA70" s="64">
        <v>679</v>
      </c>
      <c r="AB70" s="64">
        <v>0</v>
      </c>
      <c r="AC70" s="64">
        <v>679</v>
      </c>
      <c r="AD70" s="64">
        <v>0</v>
      </c>
      <c r="AE70" s="64">
        <v>0</v>
      </c>
      <c r="AF70" s="38">
        <f t="shared" si="6"/>
        <v>35855</v>
      </c>
      <c r="AG70" s="38">
        <v>0</v>
      </c>
      <c r="AH70" s="64">
        <v>0</v>
      </c>
      <c r="AI70" s="64">
        <v>0</v>
      </c>
      <c r="AJ70" s="64">
        <v>0</v>
      </c>
      <c r="AK70" s="64">
        <v>0</v>
      </c>
      <c r="AL70" s="64">
        <v>0</v>
      </c>
      <c r="AM70" s="39">
        <f t="shared" si="7"/>
        <v>35855</v>
      </c>
    </row>
    <row r="71" spans="1:77" ht="15" x14ac:dyDescent="0.25">
      <c r="A71" s="22" t="s">
        <v>60</v>
      </c>
      <c r="B71" s="4" t="s">
        <v>89</v>
      </c>
      <c r="C71" s="64">
        <v>5096</v>
      </c>
      <c r="D71" s="64">
        <v>4105</v>
      </c>
      <c r="E71" s="64">
        <v>941</v>
      </c>
      <c r="F71" s="64">
        <v>941</v>
      </c>
      <c r="G71" s="64">
        <v>0</v>
      </c>
      <c r="H71" s="64">
        <v>0</v>
      </c>
      <c r="I71" s="64">
        <v>0</v>
      </c>
      <c r="J71" s="64">
        <v>0</v>
      </c>
      <c r="K71" s="64">
        <v>50</v>
      </c>
      <c r="L71" s="64">
        <v>0</v>
      </c>
      <c r="M71" s="64">
        <v>0</v>
      </c>
      <c r="N71" s="64">
        <v>0</v>
      </c>
      <c r="O71" s="64">
        <v>0</v>
      </c>
      <c r="P71" s="64">
        <v>0</v>
      </c>
      <c r="Q71" s="64">
        <v>0</v>
      </c>
      <c r="R71" s="64">
        <v>0</v>
      </c>
      <c r="S71" s="64">
        <v>0</v>
      </c>
      <c r="T71" s="64">
        <v>0</v>
      </c>
      <c r="U71" s="64">
        <v>0</v>
      </c>
      <c r="V71" s="64">
        <v>0</v>
      </c>
      <c r="W71" s="64">
        <v>0</v>
      </c>
      <c r="X71" s="64">
        <v>0</v>
      </c>
      <c r="Y71" s="64">
        <v>0</v>
      </c>
      <c r="Z71" s="64">
        <v>0</v>
      </c>
      <c r="AA71" s="64">
        <v>0</v>
      </c>
      <c r="AB71" s="64">
        <v>0</v>
      </c>
      <c r="AC71" s="64">
        <v>0</v>
      </c>
      <c r="AD71" s="64">
        <v>0</v>
      </c>
      <c r="AE71" s="64">
        <v>0</v>
      </c>
      <c r="AF71" s="38">
        <f t="shared" si="6"/>
        <v>5096</v>
      </c>
      <c r="AG71" s="38">
        <v>0</v>
      </c>
      <c r="AH71" s="64">
        <v>0</v>
      </c>
      <c r="AI71" s="64">
        <v>0</v>
      </c>
      <c r="AJ71" s="64">
        <v>0</v>
      </c>
      <c r="AK71" s="64">
        <v>0</v>
      </c>
      <c r="AL71" s="64">
        <v>0</v>
      </c>
      <c r="AM71" s="39">
        <f t="shared" si="7"/>
        <v>5096</v>
      </c>
    </row>
    <row r="72" spans="1:77" ht="15" x14ac:dyDescent="0.25">
      <c r="A72" s="22" t="s">
        <v>18</v>
      </c>
      <c r="B72" s="4" t="s">
        <v>92</v>
      </c>
      <c r="C72" s="64">
        <v>38170</v>
      </c>
      <c r="D72" s="64">
        <v>27878</v>
      </c>
      <c r="E72" s="64">
        <v>1814</v>
      </c>
      <c r="F72" s="64">
        <v>1286</v>
      </c>
      <c r="G72" s="64">
        <v>528</v>
      </c>
      <c r="H72" s="64">
        <v>5053</v>
      </c>
      <c r="I72" s="64">
        <v>2962</v>
      </c>
      <c r="J72" s="64">
        <v>351</v>
      </c>
      <c r="K72" s="64">
        <v>112</v>
      </c>
      <c r="L72" s="64">
        <v>29905</v>
      </c>
      <c r="M72" s="64">
        <v>2964</v>
      </c>
      <c r="N72" s="64">
        <v>20594</v>
      </c>
      <c r="O72" s="64">
        <v>0</v>
      </c>
      <c r="P72" s="64">
        <v>0</v>
      </c>
      <c r="Q72" s="64">
        <v>0</v>
      </c>
      <c r="R72" s="64">
        <v>0</v>
      </c>
      <c r="S72" s="64">
        <v>1807</v>
      </c>
      <c r="T72" s="64">
        <v>0</v>
      </c>
      <c r="U72" s="64">
        <v>199</v>
      </c>
      <c r="V72" s="64">
        <v>4341</v>
      </c>
      <c r="W72" s="64">
        <v>0</v>
      </c>
      <c r="X72" s="64">
        <v>0</v>
      </c>
      <c r="Y72" s="64">
        <v>0</v>
      </c>
      <c r="Z72" s="64">
        <v>0</v>
      </c>
      <c r="AA72" s="64">
        <v>0</v>
      </c>
      <c r="AB72" s="64">
        <v>0</v>
      </c>
      <c r="AC72" s="64">
        <v>0</v>
      </c>
      <c r="AD72" s="64">
        <v>0</v>
      </c>
      <c r="AE72" s="64">
        <v>0</v>
      </c>
      <c r="AF72" s="38">
        <f t="shared" si="6"/>
        <v>68075</v>
      </c>
      <c r="AG72" s="38">
        <v>0</v>
      </c>
      <c r="AH72" s="64">
        <v>0</v>
      </c>
      <c r="AI72" s="64">
        <v>0</v>
      </c>
      <c r="AJ72" s="64">
        <v>0</v>
      </c>
      <c r="AK72" s="64">
        <v>0</v>
      </c>
      <c r="AL72" s="64">
        <v>0</v>
      </c>
      <c r="AM72" s="39">
        <f t="shared" si="7"/>
        <v>68075</v>
      </c>
    </row>
    <row r="73" spans="1:77" ht="15" x14ac:dyDescent="0.25">
      <c r="A73" s="22" t="s">
        <v>19</v>
      </c>
      <c r="B73" s="4" t="s">
        <v>90</v>
      </c>
      <c r="C73" s="64">
        <v>367</v>
      </c>
      <c r="D73" s="64">
        <v>0</v>
      </c>
      <c r="E73" s="64">
        <v>0</v>
      </c>
      <c r="F73" s="64">
        <v>0</v>
      </c>
      <c r="G73" s="64">
        <v>0</v>
      </c>
      <c r="H73" s="64">
        <v>367</v>
      </c>
      <c r="I73" s="64">
        <v>0</v>
      </c>
      <c r="J73" s="64">
        <v>0</v>
      </c>
      <c r="K73" s="64">
        <v>0</v>
      </c>
      <c r="L73" s="64">
        <v>0</v>
      </c>
      <c r="M73" s="64">
        <v>0</v>
      </c>
      <c r="N73" s="64">
        <v>0</v>
      </c>
      <c r="O73" s="64">
        <v>0</v>
      </c>
      <c r="P73" s="64">
        <v>0</v>
      </c>
      <c r="Q73" s="64">
        <v>0</v>
      </c>
      <c r="R73" s="64">
        <v>0</v>
      </c>
      <c r="S73" s="64">
        <v>0</v>
      </c>
      <c r="T73" s="64">
        <v>0</v>
      </c>
      <c r="U73" s="64">
        <v>0</v>
      </c>
      <c r="V73" s="64">
        <v>0</v>
      </c>
      <c r="W73" s="64">
        <v>0</v>
      </c>
      <c r="X73" s="64">
        <v>0</v>
      </c>
      <c r="Y73" s="64">
        <v>0</v>
      </c>
      <c r="Z73" s="64">
        <v>0</v>
      </c>
      <c r="AA73" s="64">
        <v>0</v>
      </c>
      <c r="AB73" s="64">
        <v>0</v>
      </c>
      <c r="AC73" s="64">
        <v>0</v>
      </c>
      <c r="AD73" s="64">
        <v>0</v>
      </c>
      <c r="AE73" s="64">
        <v>0</v>
      </c>
      <c r="AF73" s="38">
        <f t="shared" si="6"/>
        <v>367</v>
      </c>
      <c r="AG73" s="38">
        <v>0</v>
      </c>
      <c r="AH73" s="64">
        <v>0</v>
      </c>
      <c r="AI73" s="64">
        <v>0</v>
      </c>
      <c r="AJ73" s="64">
        <v>0</v>
      </c>
      <c r="AK73" s="64">
        <v>0</v>
      </c>
      <c r="AL73" s="64">
        <v>0</v>
      </c>
      <c r="AM73" s="39">
        <f t="shared" si="7"/>
        <v>367</v>
      </c>
    </row>
    <row r="74" spans="1:77" ht="15" x14ac:dyDescent="0.25">
      <c r="A74" s="22" t="s">
        <v>20</v>
      </c>
      <c r="B74" s="4" t="s">
        <v>91</v>
      </c>
      <c r="C74" s="64">
        <v>0</v>
      </c>
      <c r="D74" s="64">
        <v>0</v>
      </c>
      <c r="E74" s="64">
        <v>0</v>
      </c>
      <c r="F74" s="64">
        <v>0</v>
      </c>
      <c r="G74" s="64">
        <v>0</v>
      </c>
      <c r="H74" s="64">
        <v>0</v>
      </c>
      <c r="I74" s="64">
        <v>0</v>
      </c>
      <c r="J74" s="64">
        <v>0</v>
      </c>
      <c r="K74" s="64">
        <v>0</v>
      </c>
      <c r="L74" s="64">
        <v>0</v>
      </c>
      <c r="M74" s="64">
        <v>0</v>
      </c>
      <c r="N74" s="64">
        <v>0</v>
      </c>
      <c r="O74" s="64">
        <v>0</v>
      </c>
      <c r="P74" s="64">
        <v>0</v>
      </c>
      <c r="Q74" s="64">
        <v>0</v>
      </c>
      <c r="R74" s="64">
        <v>0</v>
      </c>
      <c r="S74" s="64">
        <v>0</v>
      </c>
      <c r="T74" s="64">
        <v>0</v>
      </c>
      <c r="U74" s="64">
        <v>0</v>
      </c>
      <c r="V74" s="64">
        <v>0</v>
      </c>
      <c r="W74" s="64">
        <v>0</v>
      </c>
      <c r="X74" s="64">
        <v>0</v>
      </c>
      <c r="Y74" s="64">
        <v>0</v>
      </c>
      <c r="Z74" s="64">
        <v>0</v>
      </c>
      <c r="AA74" s="64">
        <v>0</v>
      </c>
      <c r="AB74" s="64">
        <v>0</v>
      </c>
      <c r="AC74" s="64">
        <v>0</v>
      </c>
      <c r="AD74" s="64">
        <v>0</v>
      </c>
      <c r="AE74" s="64">
        <v>0</v>
      </c>
      <c r="AF74" s="38">
        <f t="shared" si="6"/>
        <v>0</v>
      </c>
      <c r="AG74" s="38">
        <v>0</v>
      </c>
      <c r="AH74" s="64">
        <v>0</v>
      </c>
      <c r="AI74" s="64">
        <v>0</v>
      </c>
      <c r="AJ74" s="64">
        <v>0</v>
      </c>
      <c r="AK74" s="64">
        <v>0</v>
      </c>
      <c r="AL74" s="64">
        <v>0</v>
      </c>
      <c r="AM74" s="39">
        <f t="shared" si="7"/>
        <v>0</v>
      </c>
    </row>
    <row r="75" spans="1:77" ht="15" x14ac:dyDescent="0.25">
      <c r="A75" s="22" t="s">
        <v>21</v>
      </c>
      <c r="B75" s="4" t="s">
        <v>24</v>
      </c>
      <c r="C75" s="64">
        <v>1123</v>
      </c>
      <c r="D75" s="64">
        <v>1123</v>
      </c>
      <c r="E75" s="64">
        <v>0</v>
      </c>
      <c r="F75" s="64">
        <v>0</v>
      </c>
      <c r="G75" s="64">
        <v>0</v>
      </c>
      <c r="H75" s="64">
        <v>0</v>
      </c>
      <c r="I75" s="64">
        <v>0</v>
      </c>
      <c r="J75" s="64">
        <v>0</v>
      </c>
      <c r="K75" s="64">
        <v>0</v>
      </c>
      <c r="L75" s="64">
        <v>4795</v>
      </c>
      <c r="M75" s="64">
        <v>415</v>
      </c>
      <c r="N75" s="64">
        <v>3126</v>
      </c>
      <c r="O75" s="64">
        <v>0</v>
      </c>
      <c r="P75" s="64">
        <v>0</v>
      </c>
      <c r="Q75" s="64">
        <v>0</v>
      </c>
      <c r="R75" s="64">
        <v>0</v>
      </c>
      <c r="S75" s="64">
        <v>0</v>
      </c>
      <c r="T75" s="64">
        <v>0</v>
      </c>
      <c r="U75" s="64">
        <v>0</v>
      </c>
      <c r="V75" s="64">
        <v>1254</v>
      </c>
      <c r="W75" s="64">
        <v>0</v>
      </c>
      <c r="X75" s="64">
        <v>0</v>
      </c>
      <c r="Y75" s="64">
        <v>0</v>
      </c>
      <c r="Z75" s="64">
        <v>0</v>
      </c>
      <c r="AA75" s="64">
        <v>0</v>
      </c>
      <c r="AB75" s="64">
        <v>0</v>
      </c>
      <c r="AC75" s="64">
        <v>0</v>
      </c>
      <c r="AD75" s="64">
        <v>0</v>
      </c>
      <c r="AE75" s="64">
        <v>0</v>
      </c>
      <c r="AF75" s="38">
        <f t="shared" si="6"/>
        <v>5918</v>
      </c>
      <c r="AG75" s="38">
        <v>0</v>
      </c>
      <c r="AH75" s="64">
        <v>0</v>
      </c>
      <c r="AI75" s="64">
        <v>0</v>
      </c>
      <c r="AJ75" s="64">
        <v>0</v>
      </c>
      <c r="AK75" s="64">
        <v>0</v>
      </c>
      <c r="AL75" s="64">
        <v>0</v>
      </c>
      <c r="AM75" s="39">
        <f t="shared" si="7"/>
        <v>5918</v>
      </c>
    </row>
    <row r="76" spans="1:77" ht="15" x14ac:dyDescent="0.25">
      <c r="A76" s="22" t="s">
        <v>23</v>
      </c>
      <c r="B76" s="4" t="s">
        <v>25</v>
      </c>
      <c r="C76" s="64">
        <v>0</v>
      </c>
      <c r="D76" s="64">
        <v>0</v>
      </c>
      <c r="E76" s="64">
        <v>0</v>
      </c>
      <c r="F76" s="64">
        <v>0</v>
      </c>
      <c r="G76" s="64">
        <v>0</v>
      </c>
      <c r="H76" s="64">
        <v>0</v>
      </c>
      <c r="I76" s="64">
        <v>0</v>
      </c>
      <c r="J76" s="64">
        <v>0</v>
      </c>
      <c r="K76" s="64">
        <v>0</v>
      </c>
      <c r="L76" s="64">
        <v>0</v>
      </c>
      <c r="M76" s="64">
        <v>0</v>
      </c>
      <c r="N76" s="64">
        <v>0</v>
      </c>
      <c r="O76" s="64">
        <v>0</v>
      </c>
      <c r="P76" s="64">
        <v>0</v>
      </c>
      <c r="Q76" s="64">
        <v>0</v>
      </c>
      <c r="R76" s="64">
        <v>0</v>
      </c>
      <c r="S76" s="64">
        <v>0</v>
      </c>
      <c r="T76" s="64">
        <v>0</v>
      </c>
      <c r="U76" s="64">
        <v>0</v>
      </c>
      <c r="V76" s="64">
        <v>0</v>
      </c>
      <c r="W76" s="64">
        <v>0</v>
      </c>
      <c r="X76" s="64">
        <v>0</v>
      </c>
      <c r="Y76" s="64">
        <v>0</v>
      </c>
      <c r="Z76" s="64">
        <v>0</v>
      </c>
      <c r="AA76" s="64">
        <v>0</v>
      </c>
      <c r="AB76" s="64">
        <v>0</v>
      </c>
      <c r="AC76" s="64">
        <v>0</v>
      </c>
      <c r="AD76" s="64">
        <v>0</v>
      </c>
      <c r="AE76" s="64">
        <v>0</v>
      </c>
      <c r="AF76" s="38">
        <f t="shared" si="6"/>
        <v>0</v>
      </c>
      <c r="AG76" s="38">
        <v>0</v>
      </c>
      <c r="AH76" s="64">
        <v>0</v>
      </c>
      <c r="AI76" s="64">
        <v>0</v>
      </c>
      <c r="AJ76" s="64">
        <v>0</v>
      </c>
      <c r="AK76" s="64">
        <v>0</v>
      </c>
      <c r="AL76" s="64">
        <v>0</v>
      </c>
      <c r="AM76" s="39">
        <f t="shared" si="7"/>
        <v>0</v>
      </c>
    </row>
    <row r="77" spans="1:77" ht="15" x14ac:dyDescent="0.25">
      <c r="A77" s="41"/>
      <c r="B77" s="25" t="s">
        <v>61</v>
      </c>
      <c r="C77" s="7">
        <f t="shared" ref="C77:AM77" si="8">SUM(C57:C76)</f>
        <v>153287</v>
      </c>
      <c r="D77" s="7">
        <f t="shared" si="8"/>
        <v>56550</v>
      </c>
      <c r="E77" s="7">
        <f t="shared" si="8"/>
        <v>17670</v>
      </c>
      <c r="F77" s="7">
        <f t="shared" si="8"/>
        <v>9068</v>
      </c>
      <c r="G77" s="7">
        <f t="shared" si="8"/>
        <v>8602</v>
      </c>
      <c r="H77" s="7">
        <f t="shared" si="8"/>
        <v>59700</v>
      </c>
      <c r="I77" s="7">
        <f t="shared" si="8"/>
        <v>12860</v>
      </c>
      <c r="J77" s="7">
        <f t="shared" si="8"/>
        <v>351</v>
      </c>
      <c r="K77" s="7">
        <f t="shared" si="8"/>
        <v>6156</v>
      </c>
      <c r="L77" s="7">
        <f t="shared" si="8"/>
        <v>112253</v>
      </c>
      <c r="M77" s="7">
        <f t="shared" si="8"/>
        <v>15519</v>
      </c>
      <c r="N77" s="7">
        <f t="shared" si="8"/>
        <v>73402</v>
      </c>
      <c r="O77" s="7">
        <f t="shared" si="8"/>
        <v>34</v>
      </c>
      <c r="P77" s="7">
        <f t="shared" si="8"/>
        <v>0</v>
      </c>
      <c r="Q77" s="7">
        <f t="shared" si="8"/>
        <v>584</v>
      </c>
      <c r="R77" s="7">
        <f t="shared" si="8"/>
        <v>0</v>
      </c>
      <c r="S77" s="7">
        <f t="shared" si="8"/>
        <v>7024</v>
      </c>
      <c r="T77" s="7">
        <f t="shared" si="8"/>
        <v>135</v>
      </c>
      <c r="U77" s="7">
        <f t="shared" si="8"/>
        <v>512</v>
      </c>
      <c r="V77" s="7">
        <f t="shared" si="8"/>
        <v>15043</v>
      </c>
      <c r="W77" s="7">
        <f t="shared" si="8"/>
        <v>78</v>
      </c>
      <c r="X77" s="7">
        <f t="shared" si="8"/>
        <v>78</v>
      </c>
      <c r="Y77" s="7">
        <f t="shared" si="8"/>
        <v>0</v>
      </c>
      <c r="Z77" s="7">
        <f t="shared" si="8"/>
        <v>0</v>
      </c>
      <c r="AA77" s="7">
        <f t="shared" si="8"/>
        <v>1526</v>
      </c>
      <c r="AB77" s="7">
        <f t="shared" si="8"/>
        <v>0</v>
      </c>
      <c r="AC77" s="7">
        <f t="shared" si="8"/>
        <v>1526</v>
      </c>
      <c r="AD77" s="7">
        <f t="shared" si="8"/>
        <v>0</v>
      </c>
      <c r="AE77" s="7">
        <f t="shared" si="8"/>
        <v>133</v>
      </c>
      <c r="AF77" s="10">
        <f t="shared" si="8"/>
        <v>267277</v>
      </c>
      <c r="AG77" s="10">
        <f t="shared" si="8"/>
        <v>0</v>
      </c>
      <c r="AH77" s="7">
        <f t="shared" si="8"/>
        <v>0</v>
      </c>
      <c r="AI77" s="7">
        <f t="shared" si="8"/>
        <v>0</v>
      </c>
      <c r="AJ77" s="7">
        <f t="shared" si="8"/>
        <v>0</v>
      </c>
      <c r="AK77" s="7">
        <f t="shared" si="8"/>
        <v>0</v>
      </c>
      <c r="AL77" s="7">
        <f t="shared" si="8"/>
        <v>0</v>
      </c>
      <c r="AM77" s="23">
        <f t="shared" si="8"/>
        <v>267277</v>
      </c>
    </row>
    <row r="78" spans="1:77" ht="15" x14ac:dyDescent="0.25">
      <c r="A78" s="67"/>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c r="AZ78" s="3"/>
      <c r="BA78" s="3"/>
      <c r="BB78" s="3"/>
      <c r="BC78" s="3"/>
      <c r="BD78" s="3"/>
      <c r="BE78" s="3"/>
      <c r="BF78" s="3"/>
      <c r="BG78" s="3"/>
      <c r="BH78" s="3"/>
      <c r="BI78" s="3"/>
      <c r="BJ78" s="3"/>
      <c r="BK78" s="3"/>
      <c r="BL78" s="3"/>
      <c r="BM78" s="3"/>
      <c r="BN78" s="3"/>
      <c r="BO78" s="3"/>
      <c r="BP78" s="3"/>
      <c r="BQ78" s="3"/>
      <c r="BR78" s="3"/>
      <c r="BS78" s="3"/>
      <c r="BT78" s="3"/>
      <c r="BU78" s="3"/>
      <c r="BV78" s="3"/>
      <c r="BW78" s="3"/>
      <c r="BX78" s="3"/>
      <c r="BY78" s="3"/>
    </row>
    <row r="79" spans="1:77" ht="15" x14ac:dyDescent="0.25">
      <c r="A79" s="12" t="s">
        <v>93</v>
      </c>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row>
    <row r="80" spans="1:77" s="21" customFormat="1" x14ac:dyDescent="0.2">
      <c r="A80" s="20"/>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c r="AB80" s="20"/>
      <c r="AC80" s="20"/>
      <c r="AD80" s="20"/>
      <c r="AE80" s="20"/>
      <c r="AF80" s="20"/>
      <c r="AG80" s="90"/>
      <c r="AH80" s="20"/>
      <c r="AI80" s="20"/>
      <c r="AJ80" s="20"/>
      <c r="AK80" s="20"/>
      <c r="AL80" s="20"/>
      <c r="AM80" s="90"/>
      <c r="AN80" s="20"/>
      <c r="AO80" s="20"/>
      <c r="AP80" s="20"/>
      <c r="AQ80" s="20"/>
      <c r="AR80" s="20"/>
      <c r="AS80" s="20"/>
      <c r="AT80" s="20"/>
      <c r="AU80" s="20"/>
    </row>
    <row r="81" spans="1:47" ht="75" x14ac:dyDescent="0.2">
      <c r="A81" s="84" t="s">
        <v>26</v>
      </c>
      <c r="B81" s="84" t="s">
        <v>27</v>
      </c>
      <c r="C81" s="15" t="s">
        <v>82</v>
      </c>
      <c r="D81" s="84" t="s">
        <v>28</v>
      </c>
      <c r="E81" s="84" t="s">
        <v>29</v>
      </c>
      <c r="F81" s="84" t="s">
        <v>30</v>
      </c>
      <c r="G81" s="84" t="s">
        <v>31</v>
      </c>
      <c r="H81" s="84" t="s">
        <v>32</v>
      </c>
      <c r="I81" s="84" t="s">
        <v>33</v>
      </c>
      <c r="J81" s="84" t="s">
        <v>34</v>
      </c>
      <c r="K81" s="84" t="s">
        <v>35</v>
      </c>
      <c r="L81" s="16" t="s">
        <v>1</v>
      </c>
      <c r="M81" s="84" t="s">
        <v>36</v>
      </c>
      <c r="N81" s="84" t="s">
        <v>37</v>
      </c>
      <c r="O81" s="84" t="s">
        <v>38</v>
      </c>
      <c r="P81" s="84" t="s">
        <v>39</v>
      </c>
      <c r="Q81" s="84" t="s">
        <v>40</v>
      </c>
      <c r="R81" s="84" t="s">
        <v>41</v>
      </c>
      <c r="S81" s="84" t="s">
        <v>42</v>
      </c>
      <c r="T81" s="84" t="s">
        <v>43</v>
      </c>
      <c r="U81" s="84" t="s">
        <v>44</v>
      </c>
      <c r="V81" s="84" t="s">
        <v>45</v>
      </c>
      <c r="W81" s="16" t="s">
        <v>2</v>
      </c>
      <c r="X81" s="84" t="s">
        <v>46</v>
      </c>
      <c r="Y81" s="84" t="s">
        <v>47</v>
      </c>
      <c r="Z81" s="84" t="s">
        <v>48</v>
      </c>
      <c r="AA81" s="16" t="s">
        <v>49</v>
      </c>
      <c r="AB81" s="84" t="s">
        <v>50</v>
      </c>
      <c r="AC81" s="84" t="s">
        <v>51</v>
      </c>
      <c r="AD81" s="84" t="s">
        <v>52</v>
      </c>
      <c r="AE81" s="79" t="s">
        <v>53</v>
      </c>
      <c r="AF81" s="35" t="s">
        <v>54</v>
      </c>
      <c r="AG81" s="36" t="s">
        <v>80</v>
      </c>
      <c r="AH81" s="37" t="s">
        <v>55</v>
      </c>
      <c r="AI81" s="84" t="s">
        <v>56</v>
      </c>
      <c r="AJ81" s="84" t="s">
        <v>57</v>
      </c>
      <c r="AK81" s="84" t="s">
        <v>58</v>
      </c>
      <c r="AL81" s="84" t="s">
        <v>0</v>
      </c>
      <c r="AM81" s="15" t="s">
        <v>81</v>
      </c>
      <c r="AN81" s="3"/>
      <c r="AO81" s="3"/>
      <c r="AP81" s="3"/>
      <c r="AQ81" s="3"/>
      <c r="AR81" s="3"/>
      <c r="AS81" s="3"/>
      <c r="AT81" s="3"/>
      <c r="AU81" s="3"/>
    </row>
    <row r="82" spans="1:47" ht="15" x14ac:dyDescent="0.25">
      <c r="A82" s="22" t="s">
        <v>3</v>
      </c>
      <c r="B82" s="4" t="s">
        <v>144</v>
      </c>
      <c r="C82" s="8">
        <f>IF($AF35,C35/$AF35,0)</f>
        <v>2.7031493894040953E-2</v>
      </c>
      <c r="D82" s="8">
        <f>IF($AF35,D35/$AF35,0)</f>
        <v>1.8118936124628898E-3</v>
      </c>
      <c r="E82" s="8">
        <f t="shared" ref="E82:AE82" si="9">IF($AF35,E35/$AF35,0)</f>
        <v>1.7139534171946255E-3</v>
      </c>
      <c r="F82" s="8">
        <f t="shared" si="9"/>
        <v>1.7139534171946255E-3</v>
      </c>
      <c r="G82" s="8">
        <f t="shared" si="9"/>
        <v>0</v>
      </c>
      <c r="H82" s="8">
        <f t="shared" si="9"/>
        <v>7.6576990175374164E-3</v>
      </c>
      <c r="I82" s="8">
        <f t="shared" si="9"/>
        <v>1.5847947846846018E-2</v>
      </c>
      <c r="J82" s="8">
        <f t="shared" si="9"/>
        <v>0</v>
      </c>
      <c r="K82" s="8">
        <f t="shared" si="9"/>
        <v>0</v>
      </c>
      <c r="L82" s="8">
        <f t="shared" si="9"/>
        <v>0.94303553392709571</v>
      </c>
      <c r="M82" s="8">
        <f t="shared" si="9"/>
        <v>3.7278486823983104E-3</v>
      </c>
      <c r="N82" s="8">
        <f t="shared" si="9"/>
        <v>0.81399932666115749</v>
      </c>
      <c r="O82" s="8">
        <f t="shared" si="9"/>
        <v>0</v>
      </c>
      <c r="P82" s="8">
        <f t="shared" si="9"/>
        <v>0</v>
      </c>
      <c r="Q82" s="8">
        <f t="shared" si="9"/>
        <v>0</v>
      </c>
      <c r="R82" s="8">
        <f t="shared" si="9"/>
        <v>0</v>
      </c>
      <c r="S82" s="8">
        <f t="shared" si="9"/>
        <v>8.5189606096777157E-2</v>
      </c>
      <c r="T82" s="8">
        <f t="shared" si="9"/>
        <v>0</v>
      </c>
      <c r="U82" s="8">
        <f t="shared" si="9"/>
        <v>1.9159550699354207E-3</v>
      </c>
      <c r="V82" s="8">
        <f t="shared" si="9"/>
        <v>3.8202797416827347E-2</v>
      </c>
      <c r="W82" s="8">
        <f t="shared" si="9"/>
        <v>2.993297217886328E-2</v>
      </c>
      <c r="X82" s="8">
        <f t="shared" si="9"/>
        <v>2.993297217886328E-2</v>
      </c>
      <c r="Y82" s="8">
        <f t="shared" si="9"/>
        <v>0</v>
      </c>
      <c r="Z82" s="8">
        <f t="shared" si="9"/>
        <v>0</v>
      </c>
      <c r="AA82" s="8">
        <f t="shared" si="9"/>
        <v>0</v>
      </c>
      <c r="AB82" s="8">
        <f t="shared" si="9"/>
        <v>0</v>
      </c>
      <c r="AC82" s="8">
        <f t="shared" si="9"/>
        <v>0</v>
      </c>
      <c r="AD82" s="8">
        <f t="shared" si="9"/>
        <v>0</v>
      </c>
      <c r="AE82" s="80">
        <f t="shared" si="9"/>
        <v>0</v>
      </c>
      <c r="AF82" s="83">
        <f>IF($AF32,AF32/$AF32,0)</f>
        <v>0</v>
      </c>
      <c r="AG82" s="83"/>
      <c r="AH82" s="81"/>
      <c r="AI82" s="8"/>
      <c r="AJ82" s="8"/>
      <c r="AK82" s="8"/>
      <c r="AL82" s="8"/>
      <c r="AM82" s="39">
        <f>IFERROR(+AF82+AG82,0)</f>
        <v>0</v>
      </c>
      <c r="AN82" s="3"/>
      <c r="AO82" s="3"/>
      <c r="AP82" s="3"/>
      <c r="AQ82" s="3"/>
      <c r="AR82" s="3"/>
      <c r="AS82" s="3"/>
      <c r="AT82" s="3"/>
      <c r="AU82" s="3"/>
    </row>
    <row r="83" spans="1:47" ht="15" x14ac:dyDescent="0.25">
      <c r="A83" s="22" t="s">
        <v>4</v>
      </c>
      <c r="B83" s="4" t="s">
        <v>145</v>
      </c>
      <c r="C83" s="8">
        <f t="shared" ref="C83:D101" si="10">IF($AF36,C36/$AF36,0)</f>
        <v>0.16116309229070877</v>
      </c>
      <c r="D83" s="8">
        <f t="shared" si="10"/>
        <v>1.8938297803929135E-2</v>
      </c>
      <c r="E83" s="8">
        <f t="shared" ref="E83:AE83" si="11">IF($AF36,E36/$AF36,0)</f>
        <v>7.2848675819641384E-2</v>
      </c>
      <c r="F83" s="8">
        <f t="shared" si="11"/>
        <v>6.058754809598834E-2</v>
      </c>
      <c r="G83" s="8">
        <f t="shared" si="11"/>
        <v>1.2261127723653044E-2</v>
      </c>
      <c r="H83" s="8">
        <f t="shared" si="11"/>
        <v>3.8766170433962466E-2</v>
      </c>
      <c r="I83" s="8">
        <f t="shared" si="11"/>
        <v>3.0609948233175782E-2</v>
      </c>
      <c r="J83" s="8">
        <f t="shared" si="11"/>
        <v>0</v>
      </c>
      <c r="K83" s="8">
        <f t="shared" si="11"/>
        <v>0</v>
      </c>
      <c r="L83" s="8">
        <f t="shared" si="11"/>
        <v>0.82553615639368505</v>
      </c>
      <c r="M83" s="8">
        <f t="shared" si="11"/>
        <v>5.5764552050845094E-2</v>
      </c>
      <c r="N83" s="8">
        <f t="shared" si="11"/>
        <v>0.59246755195438516</v>
      </c>
      <c r="O83" s="8">
        <f t="shared" si="11"/>
        <v>0</v>
      </c>
      <c r="P83" s="8">
        <f t="shared" si="11"/>
        <v>1.8573893658296089E-2</v>
      </c>
      <c r="Q83" s="8">
        <f t="shared" si="11"/>
        <v>2.9806115558985241E-2</v>
      </c>
      <c r="R83" s="8">
        <f t="shared" si="11"/>
        <v>8.3491420425924143E-3</v>
      </c>
      <c r="S83" s="8">
        <f t="shared" si="11"/>
        <v>3.1917516049859061E-2</v>
      </c>
      <c r="T83" s="8">
        <f t="shared" si="11"/>
        <v>1.4468988135429729E-3</v>
      </c>
      <c r="U83" s="8">
        <f t="shared" si="11"/>
        <v>2.2292959497550988E-3</v>
      </c>
      <c r="V83" s="8">
        <f t="shared" si="11"/>
        <v>8.4981190315423935E-2</v>
      </c>
      <c r="W83" s="8">
        <f t="shared" si="11"/>
        <v>8.2955531976463773E-3</v>
      </c>
      <c r="X83" s="8">
        <f t="shared" si="11"/>
        <v>1.1468012818451711E-3</v>
      </c>
      <c r="Y83" s="8">
        <f t="shared" si="11"/>
        <v>3.933421219039045E-3</v>
      </c>
      <c r="Z83" s="8">
        <f t="shared" si="11"/>
        <v>3.215330696762162E-3</v>
      </c>
      <c r="AA83" s="8">
        <f t="shared" si="11"/>
        <v>5.0051981179597659E-3</v>
      </c>
      <c r="AB83" s="8">
        <f t="shared" si="11"/>
        <v>0</v>
      </c>
      <c r="AC83" s="8">
        <f t="shared" si="11"/>
        <v>5.0051981179597659E-3</v>
      </c>
      <c r="AD83" s="8">
        <f t="shared" si="11"/>
        <v>0</v>
      </c>
      <c r="AE83" s="80">
        <f t="shared" si="11"/>
        <v>0</v>
      </c>
      <c r="AF83" s="83">
        <f>IF($AF33,AF33/$AF33,0)</f>
        <v>0</v>
      </c>
      <c r="AG83" s="83"/>
      <c r="AH83" s="81"/>
      <c r="AI83" s="8"/>
      <c r="AJ83" s="8"/>
      <c r="AK83" s="8"/>
      <c r="AL83" s="8"/>
      <c r="AM83" s="39">
        <f t="shared" ref="AM83:AM101" si="12">IFERROR(+AF83+AG83,0)</f>
        <v>0</v>
      </c>
      <c r="AN83" s="3"/>
      <c r="AO83" s="3"/>
      <c r="AP83" s="3"/>
      <c r="AQ83" s="3"/>
      <c r="AR83" s="3"/>
      <c r="AS83" s="3"/>
      <c r="AT83" s="3"/>
      <c r="AU83" s="3"/>
    </row>
    <row r="84" spans="1:47" ht="15" x14ac:dyDescent="0.25">
      <c r="A84" s="22" t="s">
        <v>5</v>
      </c>
      <c r="B84" s="4" t="s">
        <v>83</v>
      </c>
      <c r="C84" s="8">
        <f t="shared" si="10"/>
        <v>0</v>
      </c>
      <c r="D84" s="8">
        <f t="shared" si="10"/>
        <v>0</v>
      </c>
      <c r="E84" s="8">
        <f t="shared" ref="E84:AE84" si="13">IF($AF37,E37/$AF37,0)</f>
        <v>0</v>
      </c>
      <c r="F84" s="8">
        <f t="shared" si="13"/>
        <v>0</v>
      </c>
      <c r="G84" s="8">
        <f t="shared" si="13"/>
        <v>0</v>
      </c>
      <c r="H84" s="8">
        <f t="shared" si="13"/>
        <v>0</v>
      </c>
      <c r="I84" s="8">
        <f t="shared" si="13"/>
        <v>0</v>
      </c>
      <c r="J84" s="8">
        <f t="shared" si="13"/>
        <v>0</v>
      </c>
      <c r="K84" s="8">
        <f t="shared" si="13"/>
        <v>0</v>
      </c>
      <c r="L84" s="8">
        <f t="shared" si="13"/>
        <v>0</v>
      </c>
      <c r="M84" s="8">
        <f t="shared" si="13"/>
        <v>0</v>
      </c>
      <c r="N84" s="8">
        <f t="shared" si="13"/>
        <v>0</v>
      </c>
      <c r="O84" s="8">
        <f t="shared" si="13"/>
        <v>0</v>
      </c>
      <c r="P84" s="8">
        <f t="shared" si="13"/>
        <v>0</v>
      </c>
      <c r="Q84" s="8">
        <f t="shared" si="13"/>
        <v>0</v>
      </c>
      <c r="R84" s="8">
        <f t="shared" si="13"/>
        <v>0</v>
      </c>
      <c r="S84" s="8">
        <f t="shared" si="13"/>
        <v>0</v>
      </c>
      <c r="T84" s="8">
        <f t="shared" si="13"/>
        <v>0</v>
      </c>
      <c r="U84" s="8">
        <f t="shared" si="13"/>
        <v>0</v>
      </c>
      <c r="V84" s="8">
        <f t="shared" si="13"/>
        <v>0</v>
      </c>
      <c r="W84" s="8">
        <f t="shared" si="13"/>
        <v>0</v>
      </c>
      <c r="X84" s="8">
        <f t="shared" si="13"/>
        <v>0</v>
      </c>
      <c r="Y84" s="8">
        <f t="shared" si="13"/>
        <v>0</v>
      </c>
      <c r="Z84" s="8">
        <f t="shared" si="13"/>
        <v>0</v>
      </c>
      <c r="AA84" s="8">
        <f t="shared" si="13"/>
        <v>0</v>
      </c>
      <c r="AB84" s="8">
        <f t="shared" si="13"/>
        <v>0</v>
      </c>
      <c r="AC84" s="8">
        <f t="shared" si="13"/>
        <v>0</v>
      </c>
      <c r="AD84" s="8">
        <f t="shared" si="13"/>
        <v>0</v>
      </c>
      <c r="AE84" s="80">
        <f t="shared" si="13"/>
        <v>0</v>
      </c>
      <c r="AF84" s="83">
        <f t="shared" ref="AF84:AF96" si="14">IF($AF34,AF34/$AF34,0)</f>
        <v>1</v>
      </c>
      <c r="AG84" s="38"/>
      <c r="AH84" s="82"/>
      <c r="AI84" s="64"/>
      <c r="AJ84" s="64"/>
      <c r="AK84" s="64"/>
      <c r="AL84" s="64"/>
      <c r="AM84" s="39">
        <f t="shared" si="12"/>
        <v>1</v>
      </c>
      <c r="AN84" s="3"/>
      <c r="AO84" s="3"/>
      <c r="AP84" s="3"/>
      <c r="AQ84" s="3"/>
      <c r="AR84" s="3"/>
      <c r="AS84" s="3"/>
      <c r="AT84" s="3"/>
      <c r="AU84" s="3"/>
    </row>
    <row r="85" spans="1:47" ht="15" x14ac:dyDescent="0.25">
      <c r="A85" s="22" t="s">
        <v>6</v>
      </c>
      <c r="B85" s="4" t="s">
        <v>84</v>
      </c>
      <c r="C85" s="8">
        <f t="shared" si="10"/>
        <v>0.38847132577225768</v>
      </c>
      <c r="D85" s="8">
        <f t="shared" si="10"/>
        <v>8.0145435548290331E-2</v>
      </c>
      <c r="E85" s="8">
        <f t="shared" ref="E85:AE85" si="15">IF($AF38,E38/$AF38,0)</f>
        <v>5.115522674800721E-2</v>
      </c>
      <c r="F85" s="8">
        <f t="shared" si="15"/>
        <v>2.6045265339827095E-2</v>
      </c>
      <c r="G85" s="8">
        <f t="shared" si="15"/>
        <v>2.5109961408180118E-2</v>
      </c>
      <c r="H85" s="8">
        <f t="shared" si="15"/>
        <v>0.18108663779301976</v>
      </c>
      <c r="I85" s="8">
        <f t="shared" si="15"/>
        <v>7.524140952830348E-2</v>
      </c>
      <c r="J85" s="8">
        <f t="shared" si="15"/>
        <v>0</v>
      </c>
      <c r="K85" s="8">
        <f t="shared" si="15"/>
        <v>8.4261615463691669E-4</v>
      </c>
      <c r="L85" s="8">
        <f t="shared" si="15"/>
        <v>0.54660509951296787</v>
      </c>
      <c r="M85" s="8">
        <f t="shared" si="15"/>
        <v>2.3091895717824704E-2</v>
      </c>
      <c r="N85" s="8">
        <f t="shared" si="15"/>
        <v>0.43661841284821112</v>
      </c>
      <c r="O85" s="8">
        <f t="shared" si="15"/>
        <v>4.5922580427711958E-4</v>
      </c>
      <c r="P85" s="8">
        <f t="shared" si="15"/>
        <v>1.6810192285006489E-3</v>
      </c>
      <c r="Q85" s="8">
        <f t="shared" si="15"/>
        <v>1.214209878831797E-2</v>
      </c>
      <c r="R85" s="8">
        <f t="shared" si="15"/>
        <v>2.9070257334973628E-4</v>
      </c>
      <c r="S85" s="8">
        <f t="shared" si="15"/>
        <v>3.1176797721565917E-2</v>
      </c>
      <c r="T85" s="8">
        <f t="shared" si="15"/>
        <v>8.3250476078127363E-3</v>
      </c>
      <c r="U85" s="8">
        <f t="shared" si="15"/>
        <v>3.2862030030839752E-4</v>
      </c>
      <c r="V85" s="8">
        <f t="shared" si="15"/>
        <v>3.2491278922799509E-2</v>
      </c>
      <c r="W85" s="8">
        <f t="shared" si="15"/>
        <v>7.6678070071959422E-4</v>
      </c>
      <c r="X85" s="8">
        <f t="shared" si="15"/>
        <v>7.6678070071959422E-4</v>
      </c>
      <c r="Y85" s="8">
        <f t="shared" si="15"/>
        <v>0</v>
      </c>
      <c r="Z85" s="8">
        <f t="shared" si="15"/>
        <v>0</v>
      </c>
      <c r="AA85" s="8">
        <f t="shared" si="15"/>
        <v>4.8661082930281938E-3</v>
      </c>
      <c r="AB85" s="8">
        <f t="shared" si="15"/>
        <v>0</v>
      </c>
      <c r="AC85" s="8">
        <f t="shared" si="15"/>
        <v>4.8661082930281938E-3</v>
      </c>
      <c r="AD85" s="8">
        <f t="shared" si="15"/>
        <v>0</v>
      </c>
      <c r="AE85" s="80">
        <f t="shared" si="15"/>
        <v>5.9290685721026644E-2</v>
      </c>
      <c r="AF85" s="83">
        <f t="shared" si="14"/>
        <v>1</v>
      </c>
      <c r="AG85" s="38"/>
      <c r="AH85" s="82"/>
      <c r="AI85" s="64"/>
      <c r="AJ85" s="64"/>
      <c r="AK85" s="64"/>
      <c r="AL85" s="64"/>
      <c r="AM85" s="39">
        <f t="shared" si="12"/>
        <v>1</v>
      </c>
      <c r="AN85" s="3"/>
      <c r="AO85" s="3"/>
      <c r="AP85" s="3"/>
      <c r="AQ85" s="3"/>
      <c r="AR85" s="3"/>
      <c r="AS85" s="3"/>
      <c r="AT85" s="3"/>
      <c r="AU85" s="3"/>
    </row>
    <row r="86" spans="1:47" ht="15" x14ac:dyDescent="0.25">
      <c r="A86" s="22" t="s">
        <v>134</v>
      </c>
      <c r="B86" s="4" t="s">
        <v>9</v>
      </c>
      <c r="C86" s="8">
        <f t="shared" si="10"/>
        <v>0.90634897252706781</v>
      </c>
      <c r="D86" s="8">
        <f t="shared" si="10"/>
        <v>8.6911688885615374E-2</v>
      </c>
      <c r="E86" s="8">
        <f t="shared" ref="E86:AE86" si="16">IF($AF39,E39/$AF39,0)</f>
        <v>2.8540914782352506E-2</v>
      </c>
      <c r="F86" s="8">
        <f t="shared" si="16"/>
        <v>2.0475804669661927E-2</v>
      </c>
      <c r="G86" s="8">
        <f t="shared" si="16"/>
        <v>8.0651101126905794E-3</v>
      </c>
      <c r="H86" s="8">
        <f t="shared" si="16"/>
        <v>0.53336525005524049</v>
      </c>
      <c r="I86" s="8">
        <f t="shared" si="16"/>
        <v>0.25753111880385948</v>
      </c>
      <c r="J86" s="8">
        <f t="shared" si="16"/>
        <v>0</v>
      </c>
      <c r="K86" s="8">
        <f t="shared" si="16"/>
        <v>0</v>
      </c>
      <c r="L86" s="8">
        <f t="shared" si="16"/>
        <v>7.8073212049790092E-2</v>
      </c>
      <c r="M86" s="8">
        <f t="shared" si="16"/>
        <v>0</v>
      </c>
      <c r="N86" s="8">
        <f t="shared" si="16"/>
        <v>4.9716432201517271E-3</v>
      </c>
      <c r="O86" s="8">
        <f t="shared" si="16"/>
        <v>0</v>
      </c>
      <c r="P86" s="8">
        <f t="shared" si="16"/>
        <v>0</v>
      </c>
      <c r="Q86" s="8">
        <f t="shared" si="16"/>
        <v>0</v>
      </c>
      <c r="R86" s="8">
        <f t="shared" si="16"/>
        <v>0</v>
      </c>
      <c r="S86" s="8">
        <f t="shared" si="16"/>
        <v>5.8370774103262871E-2</v>
      </c>
      <c r="T86" s="8">
        <f t="shared" si="16"/>
        <v>1.9518303012447521E-3</v>
      </c>
      <c r="U86" s="8">
        <f t="shared" si="16"/>
        <v>4.124622523385137E-3</v>
      </c>
      <c r="V86" s="8">
        <f t="shared" si="16"/>
        <v>8.6543419017455995E-3</v>
      </c>
      <c r="W86" s="8">
        <f t="shared" si="16"/>
        <v>0</v>
      </c>
      <c r="X86" s="8">
        <f t="shared" si="16"/>
        <v>0</v>
      </c>
      <c r="Y86" s="8">
        <f t="shared" si="16"/>
        <v>0</v>
      </c>
      <c r="Z86" s="8">
        <f t="shared" si="16"/>
        <v>0</v>
      </c>
      <c r="AA86" s="8">
        <f t="shared" si="16"/>
        <v>1.5577815423142079E-2</v>
      </c>
      <c r="AB86" s="8">
        <f t="shared" si="16"/>
        <v>0</v>
      </c>
      <c r="AC86" s="8">
        <f t="shared" si="16"/>
        <v>1.5577815423142079E-2</v>
      </c>
      <c r="AD86" s="8">
        <f t="shared" si="16"/>
        <v>0</v>
      </c>
      <c r="AE86" s="80">
        <f t="shared" si="16"/>
        <v>0</v>
      </c>
      <c r="AF86" s="83">
        <f t="shared" si="14"/>
        <v>1</v>
      </c>
      <c r="AG86" s="38"/>
      <c r="AH86" s="82"/>
      <c r="AI86" s="64"/>
      <c r="AJ86" s="64"/>
      <c r="AK86" s="64"/>
      <c r="AL86" s="64"/>
      <c r="AM86" s="39">
        <f t="shared" si="12"/>
        <v>1</v>
      </c>
      <c r="AN86" s="3"/>
      <c r="AO86" s="3"/>
      <c r="AP86" s="3"/>
      <c r="AQ86" s="3"/>
      <c r="AR86" s="3"/>
      <c r="AS86" s="3"/>
      <c r="AT86" s="3"/>
      <c r="AU86" s="3"/>
    </row>
    <row r="87" spans="1:47" ht="15" x14ac:dyDescent="0.25">
      <c r="A87" s="22" t="s">
        <v>7</v>
      </c>
      <c r="B87" s="4" t="s">
        <v>130</v>
      </c>
      <c r="C87" s="8">
        <f t="shared" si="10"/>
        <v>0.6507063932713979</v>
      </c>
      <c r="D87" s="8">
        <f t="shared" si="10"/>
        <v>0</v>
      </c>
      <c r="E87" s="8">
        <f t="shared" ref="E87:AE87" si="17">IF($AF40,E40/$AF40,0)</f>
        <v>0.21626078830190754</v>
      </c>
      <c r="F87" s="8">
        <f t="shared" si="17"/>
        <v>0.21626078830190754</v>
      </c>
      <c r="G87" s="8">
        <f t="shared" si="17"/>
        <v>0</v>
      </c>
      <c r="H87" s="8">
        <f t="shared" si="17"/>
        <v>0.43444560496949042</v>
      </c>
      <c r="I87" s="8">
        <f t="shared" si="17"/>
        <v>0</v>
      </c>
      <c r="J87" s="8">
        <f t="shared" si="17"/>
        <v>0</v>
      </c>
      <c r="K87" s="8">
        <f t="shared" si="17"/>
        <v>0</v>
      </c>
      <c r="L87" s="8">
        <f t="shared" si="17"/>
        <v>0.34929360672860205</v>
      </c>
      <c r="M87" s="8">
        <f t="shared" si="17"/>
        <v>0</v>
      </c>
      <c r="N87" s="8">
        <f t="shared" si="17"/>
        <v>0</v>
      </c>
      <c r="O87" s="8">
        <f t="shared" si="17"/>
        <v>0.25886427354186137</v>
      </c>
      <c r="P87" s="8">
        <f t="shared" si="17"/>
        <v>0</v>
      </c>
      <c r="Q87" s="8">
        <f t="shared" si="17"/>
        <v>3.8480567313506679E-2</v>
      </c>
      <c r="R87" s="8">
        <f t="shared" si="17"/>
        <v>0</v>
      </c>
      <c r="S87" s="8">
        <f t="shared" si="17"/>
        <v>5.1948765873234014E-2</v>
      </c>
      <c r="T87" s="8">
        <f t="shared" si="17"/>
        <v>0</v>
      </c>
      <c r="U87" s="8">
        <f t="shared" si="17"/>
        <v>0</v>
      </c>
      <c r="V87" s="8">
        <f t="shared" si="17"/>
        <v>0</v>
      </c>
      <c r="W87" s="8">
        <f t="shared" si="17"/>
        <v>0</v>
      </c>
      <c r="X87" s="8">
        <f t="shared" si="17"/>
        <v>0</v>
      </c>
      <c r="Y87" s="8">
        <f t="shared" si="17"/>
        <v>0</v>
      </c>
      <c r="Z87" s="8">
        <f t="shared" si="17"/>
        <v>0</v>
      </c>
      <c r="AA87" s="8">
        <f t="shared" si="17"/>
        <v>0</v>
      </c>
      <c r="AB87" s="8">
        <f t="shared" si="17"/>
        <v>0</v>
      </c>
      <c r="AC87" s="8">
        <f t="shared" si="17"/>
        <v>0</v>
      </c>
      <c r="AD87" s="8">
        <f t="shared" si="17"/>
        <v>0</v>
      </c>
      <c r="AE87" s="80">
        <f t="shared" si="17"/>
        <v>0</v>
      </c>
      <c r="AF87" s="83">
        <f t="shared" si="14"/>
        <v>0</v>
      </c>
      <c r="AG87" s="38"/>
      <c r="AH87" s="82"/>
      <c r="AI87" s="64"/>
      <c r="AJ87" s="64"/>
      <c r="AK87" s="64"/>
      <c r="AL87" s="64"/>
      <c r="AM87" s="39">
        <f t="shared" si="12"/>
        <v>0</v>
      </c>
      <c r="AN87" s="3"/>
      <c r="AO87" s="3"/>
      <c r="AP87" s="3"/>
      <c r="AQ87" s="3"/>
      <c r="AR87" s="3"/>
      <c r="AS87" s="3"/>
      <c r="AT87" s="3"/>
      <c r="AU87" s="3"/>
    </row>
    <row r="88" spans="1:47" ht="15" x14ac:dyDescent="0.25">
      <c r="A88" s="22" t="s">
        <v>8</v>
      </c>
      <c r="B88" s="4" t="s">
        <v>85</v>
      </c>
      <c r="C88" s="8">
        <f t="shared" si="10"/>
        <v>0</v>
      </c>
      <c r="D88" s="8">
        <f t="shared" si="10"/>
        <v>0</v>
      </c>
      <c r="E88" s="8">
        <f t="shared" ref="E88:AE88" si="18">IF($AF41,E41/$AF41,0)</f>
        <v>0</v>
      </c>
      <c r="F88" s="8">
        <f t="shared" si="18"/>
        <v>0</v>
      </c>
      <c r="G88" s="8">
        <f t="shared" si="18"/>
        <v>0</v>
      </c>
      <c r="H88" s="8">
        <f t="shared" si="18"/>
        <v>0</v>
      </c>
      <c r="I88" s="8">
        <f t="shared" si="18"/>
        <v>0</v>
      </c>
      <c r="J88" s="8">
        <f t="shared" si="18"/>
        <v>0</v>
      </c>
      <c r="K88" s="8">
        <f t="shared" si="18"/>
        <v>0</v>
      </c>
      <c r="L88" s="8">
        <f t="shared" si="18"/>
        <v>0</v>
      </c>
      <c r="M88" s="8">
        <f t="shared" si="18"/>
        <v>0</v>
      </c>
      <c r="N88" s="8">
        <f t="shared" si="18"/>
        <v>0</v>
      </c>
      <c r="O88" s="8">
        <f t="shared" si="18"/>
        <v>0</v>
      </c>
      <c r="P88" s="8">
        <f t="shared" si="18"/>
        <v>0</v>
      </c>
      <c r="Q88" s="8">
        <f t="shared" si="18"/>
        <v>0</v>
      </c>
      <c r="R88" s="8">
        <f t="shared" si="18"/>
        <v>0</v>
      </c>
      <c r="S88" s="8">
        <f t="shared" si="18"/>
        <v>0</v>
      </c>
      <c r="T88" s="8">
        <f t="shared" si="18"/>
        <v>0</v>
      </c>
      <c r="U88" s="8">
        <f t="shared" si="18"/>
        <v>0</v>
      </c>
      <c r="V88" s="8">
        <f t="shared" si="18"/>
        <v>0</v>
      </c>
      <c r="W88" s="8">
        <f t="shared" si="18"/>
        <v>0</v>
      </c>
      <c r="X88" s="8">
        <f t="shared" si="18"/>
        <v>0</v>
      </c>
      <c r="Y88" s="8">
        <f t="shared" si="18"/>
        <v>0</v>
      </c>
      <c r="Z88" s="8">
        <f t="shared" si="18"/>
        <v>0</v>
      </c>
      <c r="AA88" s="8">
        <f t="shared" si="18"/>
        <v>0</v>
      </c>
      <c r="AB88" s="8">
        <f t="shared" si="18"/>
        <v>0</v>
      </c>
      <c r="AC88" s="8">
        <f t="shared" si="18"/>
        <v>0</v>
      </c>
      <c r="AD88" s="8">
        <f t="shared" si="18"/>
        <v>0</v>
      </c>
      <c r="AE88" s="80">
        <f t="shared" si="18"/>
        <v>0</v>
      </c>
      <c r="AF88" s="83">
        <f t="shared" si="14"/>
        <v>1</v>
      </c>
      <c r="AG88" s="38"/>
      <c r="AH88" s="82"/>
      <c r="AI88" s="64"/>
      <c r="AJ88" s="64"/>
      <c r="AK88" s="64"/>
      <c r="AL88" s="64"/>
      <c r="AM88" s="39">
        <f t="shared" si="12"/>
        <v>1</v>
      </c>
      <c r="AN88" s="3"/>
      <c r="AO88" s="3"/>
      <c r="AP88" s="3"/>
      <c r="AQ88" s="3"/>
      <c r="AR88" s="3"/>
      <c r="AS88" s="3"/>
      <c r="AT88" s="3"/>
      <c r="AU88" s="3"/>
    </row>
    <row r="89" spans="1:47" ht="15" x14ac:dyDescent="0.25">
      <c r="A89" s="22" t="s">
        <v>10</v>
      </c>
      <c r="B89" s="4" t="s">
        <v>131</v>
      </c>
      <c r="C89" s="8">
        <f t="shared" si="10"/>
        <v>0.15526903970764772</v>
      </c>
      <c r="D89" s="8">
        <f t="shared" si="10"/>
        <v>0</v>
      </c>
      <c r="E89" s="8">
        <f t="shared" ref="E89:AE89" si="19">IF($AF42,E42/$AF42,0)</f>
        <v>9.0995310955915027E-3</v>
      </c>
      <c r="F89" s="8">
        <f t="shared" si="19"/>
        <v>0</v>
      </c>
      <c r="G89" s="8">
        <f t="shared" si="19"/>
        <v>9.0995310955915027E-3</v>
      </c>
      <c r="H89" s="8">
        <f t="shared" si="19"/>
        <v>4.3786519164063488E-2</v>
      </c>
      <c r="I89" s="8">
        <f t="shared" si="19"/>
        <v>7.9786704868779715E-2</v>
      </c>
      <c r="J89" s="8">
        <f t="shared" si="19"/>
        <v>0</v>
      </c>
      <c r="K89" s="8">
        <f t="shared" si="19"/>
        <v>2.2596284579213009E-2</v>
      </c>
      <c r="L89" s="8">
        <f t="shared" si="19"/>
        <v>0.83386060208121926</v>
      </c>
      <c r="M89" s="8">
        <f t="shared" si="19"/>
        <v>1.6686895216113863E-2</v>
      </c>
      <c r="N89" s="8">
        <f t="shared" si="19"/>
        <v>3.1569801760215417E-3</v>
      </c>
      <c r="O89" s="8">
        <f t="shared" si="19"/>
        <v>0</v>
      </c>
      <c r="P89" s="8">
        <f t="shared" si="19"/>
        <v>8.6962865689063987E-2</v>
      </c>
      <c r="Q89" s="8">
        <f t="shared" si="19"/>
        <v>8.3606916174217547E-2</v>
      </c>
      <c r="R89" s="8">
        <f t="shared" si="19"/>
        <v>4.3468168221943666E-2</v>
      </c>
      <c r="S89" s="8">
        <f t="shared" si="19"/>
        <v>0.1395902558082466</v>
      </c>
      <c r="T89" s="8">
        <f t="shared" si="19"/>
        <v>0</v>
      </c>
      <c r="U89" s="8">
        <f t="shared" si="19"/>
        <v>2.0772398973318212E-2</v>
      </c>
      <c r="V89" s="8">
        <f t="shared" si="19"/>
        <v>0.43961612182229387</v>
      </c>
      <c r="W89" s="8">
        <f t="shared" si="19"/>
        <v>3.7140943247312253E-4</v>
      </c>
      <c r="X89" s="8">
        <f t="shared" si="19"/>
        <v>7.2955424235791931E-5</v>
      </c>
      <c r="Y89" s="8">
        <f t="shared" si="19"/>
        <v>2.984540082373306E-4</v>
      </c>
      <c r="Z89" s="8">
        <f t="shared" si="19"/>
        <v>0</v>
      </c>
      <c r="AA89" s="8">
        <f t="shared" si="19"/>
        <v>2.5932337160176951E-3</v>
      </c>
      <c r="AB89" s="8">
        <f t="shared" si="19"/>
        <v>0</v>
      </c>
      <c r="AC89" s="8">
        <f t="shared" si="19"/>
        <v>2.5932337160176951E-3</v>
      </c>
      <c r="AD89" s="8">
        <f t="shared" si="19"/>
        <v>0</v>
      </c>
      <c r="AE89" s="80">
        <f t="shared" si="19"/>
        <v>7.9057150626421803E-3</v>
      </c>
      <c r="AF89" s="83">
        <f t="shared" si="14"/>
        <v>1</v>
      </c>
      <c r="AG89" s="38"/>
      <c r="AH89" s="82"/>
      <c r="AI89" s="64"/>
      <c r="AJ89" s="64"/>
      <c r="AK89" s="64"/>
      <c r="AL89" s="64"/>
      <c r="AM89" s="39">
        <f t="shared" si="12"/>
        <v>1</v>
      </c>
      <c r="AN89" s="3"/>
      <c r="AO89" s="3"/>
      <c r="AP89" s="3"/>
      <c r="AQ89" s="3"/>
      <c r="AR89" s="3"/>
      <c r="AS89" s="3"/>
      <c r="AT89" s="3"/>
      <c r="AU89" s="3"/>
    </row>
    <row r="90" spans="1:47" ht="15" x14ac:dyDescent="0.25">
      <c r="A90" s="22" t="s">
        <v>11</v>
      </c>
      <c r="B90" s="4" t="s">
        <v>86</v>
      </c>
      <c r="C90" s="8">
        <f t="shared" si="10"/>
        <v>8.7151491518814586E-2</v>
      </c>
      <c r="D90" s="8">
        <f t="shared" si="10"/>
        <v>0</v>
      </c>
      <c r="E90" s="8">
        <f t="shared" ref="E90:AE90" si="20">IF($AF43,E43/$AF43,0)</f>
        <v>0</v>
      </c>
      <c r="F90" s="8">
        <f t="shared" si="20"/>
        <v>0</v>
      </c>
      <c r="G90" s="8">
        <f t="shared" si="20"/>
        <v>0</v>
      </c>
      <c r="H90" s="8">
        <f t="shared" si="20"/>
        <v>0</v>
      </c>
      <c r="I90" s="8">
        <f t="shared" si="20"/>
        <v>8.7151491518814586E-2</v>
      </c>
      <c r="J90" s="8">
        <f t="shared" si="20"/>
        <v>0</v>
      </c>
      <c r="K90" s="8">
        <f t="shared" si="20"/>
        <v>0</v>
      </c>
      <c r="L90" s="8">
        <f t="shared" si="20"/>
        <v>0.91284850848118537</v>
      </c>
      <c r="M90" s="8">
        <f t="shared" si="20"/>
        <v>0</v>
      </c>
      <c r="N90" s="8">
        <f t="shared" si="20"/>
        <v>0.60440631702086178</v>
      </c>
      <c r="O90" s="8">
        <f t="shared" si="20"/>
        <v>0</v>
      </c>
      <c r="P90" s="8">
        <f t="shared" si="20"/>
        <v>0</v>
      </c>
      <c r="Q90" s="8">
        <f t="shared" si="20"/>
        <v>0</v>
      </c>
      <c r="R90" s="8">
        <f t="shared" si="20"/>
        <v>0</v>
      </c>
      <c r="S90" s="8">
        <f t="shared" si="20"/>
        <v>0</v>
      </c>
      <c r="T90" s="8">
        <f t="shared" si="20"/>
        <v>0</v>
      </c>
      <c r="U90" s="8">
        <f t="shared" si="20"/>
        <v>0</v>
      </c>
      <c r="V90" s="8">
        <f t="shared" si="20"/>
        <v>0.30844219146032364</v>
      </c>
      <c r="W90" s="8">
        <f t="shared" si="20"/>
        <v>0</v>
      </c>
      <c r="X90" s="8">
        <f t="shared" si="20"/>
        <v>0</v>
      </c>
      <c r="Y90" s="8">
        <f t="shared" si="20"/>
        <v>0</v>
      </c>
      <c r="Z90" s="8">
        <f t="shared" si="20"/>
        <v>0</v>
      </c>
      <c r="AA90" s="8">
        <f t="shared" si="20"/>
        <v>0</v>
      </c>
      <c r="AB90" s="8">
        <f t="shared" si="20"/>
        <v>0</v>
      </c>
      <c r="AC90" s="8">
        <f t="shared" si="20"/>
        <v>0</v>
      </c>
      <c r="AD90" s="8">
        <f t="shared" si="20"/>
        <v>0</v>
      </c>
      <c r="AE90" s="80">
        <f t="shared" si="20"/>
        <v>0</v>
      </c>
      <c r="AF90" s="83">
        <f t="shared" si="14"/>
        <v>1</v>
      </c>
      <c r="AG90" s="38"/>
      <c r="AH90" s="82"/>
      <c r="AI90" s="64"/>
      <c r="AJ90" s="64"/>
      <c r="AK90" s="64"/>
      <c r="AL90" s="64"/>
      <c r="AM90" s="39">
        <f t="shared" si="12"/>
        <v>1</v>
      </c>
      <c r="AN90" s="3"/>
      <c r="AO90" s="3"/>
      <c r="AP90" s="3"/>
      <c r="AQ90" s="3"/>
      <c r="AR90" s="3"/>
      <c r="AS90" s="3"/>
      <c r="AT90" s="3"/>
      <c r="AU90" s="3"/>
    </row>
    <row r="91" spans="1:47" ht="15" x14ac:dyDescent="0.25">
      <c r="A91" s="22" t="s">
        <v>12</v>
      </c>
      <c r="B91" s="4" t="s">
        <v>87</v>
      </c>
      <c r="C91" s="8">
        <f t="shared" si="10"/>
        <v>0.11189752280317002</v>
      </c>
      <c r="D91" s="8">
        <f t="shared" si="10"/>
        <v>2.3824951403080296E-3</v>
      </c>
      <c r="E91" s="8">
        <f t="shared" ref="E91:AE91" si="21">IF($AF44,E44/$AF44,0)</f>
        <v>7.6658525644220706E-3</v>
      </c>
      <c r="F91" s="8">
        <f t="shared" si="21"/>
        <v>0</v>
      </c>
      <c r="G91" s="8">
        <f t="shared" si="21"/>
        <v>7.6658525644220706E-3</v>
      </c>
      <c r="H91" s="8">
        <f t="shared" si="21"/>
        <v>5.1069132233464584E-2</v>
      </c>
      <c r="I91" s="8">
        <f t="shared" si="21"/>
        <v>2.643672431839705E-2</v>
      </c>
      <c r="J91" s="8">
        <f t="shared" si="21"/>
        <v>0</v>
      </c>
      <c r="K91" s="8">
        <f t="shared" si="21"/>
        <v>2.4343318546578278E-2</v>
      </c>
      <c r="L91" s="8">
        <f t="shared" si="21"/>
        <v>0.54931964312415893</v>
      </c>
      <c r="M91" s="8">
        <f t="shared" si="21"/>
        <v>6.4127996810048354E-2</v>
      </c>
      <c r="N91" s="8">
        <f t="shared" si="21"/>
        <v>8.1493296117230718E-2</v>
      </c>
      <c r="O91" s="8">
        <f t="shared" si="21"/>
        <v>0</v>
      </c>
      <c r="P91" s="8">
        <f t="shared" si="21"/>
        <v>4.9165129841000847E-2</v>
      </c>
      <c r="Q91" s="8">
        <f t="shared" si="21"/>
        <v>9.3575238000299057E-2</v>
      </c>
      <c r="R91" s="8">
        <f t="shared" si="21"/>
        <v>3.9515526092807653E-2</v>
      </c>
      <c r="S91" s="8">
        <f t="shared" si="21"/>
        <v>2.9606738772865474E-2</v>
      </c>
      <c r="T91" s="8">
        <f t="shared" si="21"/>
        <v>0</v>
      </c>
      <c r="U91" s="8">
        <f t="shared" si="21"/>
        <v>2.6815531077107112E-3</v>
      </c>
      <c r="V91" s="8">
        <f t="shared" si="21"/>
        <v>0.18915416438219609</v>
      </c>
      <c r="W91" s="8">
        <f t="shared" si="21"/>
        <v>4.1868115436375416E-4</v>
      </c>
      <c r="X91" s="8">
        <f t="shared" si="21"/>
        <v>4.1868115436375416E-4</v>
      </c>
      <c r="Y91" s="8">
        <f t="shared" si="21"/>
        <v>0</v>
      </c>
      <c r="Z91" s="8">
        <f t="shared" si="21"/>
        <v>0</v>
      </c>
      <c r="AA91" s="8">
        <f t="shared" si="21"/>
        <v>0.3383541843193939</v>
      </c>
      <c r="AB91" s="8">
        <f t="shared" si="21"/>
        <v>0</v>
      </c>
      <c r="AC91" s="8">
        <f t="shared" si="21"/>
        <v>0</v>
      </c>
      <c r="AD91" s="8">
        <f t="shared" si="21"/>
        <v>0.3383541843193939</v>
      </c>
      <c r="AE91" s="80">
        <f t="shared" si="21"/>
        <v>9.9685989134227181E-6</v>
      </c>
      <c r="AF91" s="83">
        <f t="shared" si="14"/>
        <v>0</v>
      </c>
      <c r="AG91" s="38"/>
      <c r="AH91" s="82"/>
      <c r="AI91" s="64"/>
      <c r="AJ91" s="64"/>
      <c r="AK91" s="64"/>
      <c r="AL91" s="64"/>
      <c r="AM91" s="39">
        <f t="shared" si="12"/>
        <v>0</v>
      </c>
      <c r="AN91" s="3"/>
      <c r="AO91" s="3"/>
      <c r="AP91" s="3"/>
      <c r="AQ91" s="3"/>
      <c r="AR91" s="3"/>
      <c r="AS91" s="3"/>
      <c r="AT91" s="3"/>
      <c r="AU91" s="3"/>
    </row>
    <row r="92" spans="1:47" ht="15" x14ac:dyDescent="0.25">
      <c r="A92" s="22" t="s">
        <v>13</v>
      </c>
      <c r="B92" s="4" t="s">
        <v>17</v>
      </c>
      <c r="C92" s="8">
        <f t="shared" si="10"/>
        <v>0.30219163986186115</v>
      </c>
      <c r="D92" s="8">
        <f t="shared" si="10"/>
        <v>6.5508600363484271E-2</v>
      </c>
      <c r="E92" s="8">
        <f t="shared" ref="E92:AE92" si="22">IF($AF45,E45/$AF45,0)</f>
        <v>4.3858707521015089E-2</v>
      </c>
      <c r="F92" s="8">
        <f t="shared" si="22"/>
        <v>2.8253313740223496E-2</v>
      </c>
      <c r="G92" s="8">
        <f t="shared" si="22"/>
        <v>1.5605393780791597E-2</v>
      </c>
      <c r="H92" s="8">
        <f t="shared" si="22"/>
        <v>0.13823506549749595</v>
      </c>
      <c r="I92" s="8">
        <f t="shared" si="22"/>
        <v>5.4467117999133854E-2</v>
      </c>
      <c r="J92" s="8">
        <f t="shared" si="22"/>
        <v>0</v>
      </c>
      <c r="K92" s="8">
        <f t="shared" si="22"/>
        <v>1.2214848073200253E-4</v>
      </c>
      <c r="L92" s="8">
        <f t="shared" si="22"/>
        <v>0.5108767669888179</v>
      </c>
      <c r="M92" s="8">
        <f t="shared" si="22"/>
        <v>1.6623297786891617E-2</v>
      </c>
      <c r="N92" s="8">
        <f t="shared" si="22"/>
        <v>0.2463808885746753</v>
      </c>
      <c r="O92" s="8">
        <f t="shared" si="22"/>
        <v>3.3812920348086153E-2</v>
      </c>
      <c r="P92" s="8">
        <f t="shared" si="22"/>
        <v>1.3843494482960288E-3</v>
      </c>
      <c r="Q92" s="8">
        <f t="shared" si="22"/>
        <v>3.9346616672157178E-2</v>
      </c>
      <c r="R92" s="8">
        <f t="shared" si="22"/>
        <v>1.4480147170411937E-2</v>
      </c>
      <c r="S92" s="8">
        <f t="shared" si="22"/>
        <v>4.6864300440844969E-2</v>
      </c>
      <c r="T92" s="8">
        <f t="shared" si="22"/>
        <v>0</v>
      </c>
      <c r="U92" s="8">
        <f t="shared" si="22"/>
        <v>1.1474554250582056E-3</v>
      </c>
      <c r="V92" s="8">
        <f t="shared" si="22"/>
        <v>0.11083679112239649</v>
      </c>
      <c r="W92" s="8">
        <f t="shared" si="22"/>
        <v>1.0327098825523851E-3</v>
      </c>
      <c r="X92" s="8">
        <f t="shared" si="22"/>
        <v>2.66505776142551E-4</v>
      </c>
      <c r="Y92" s="8">
        <f t="shared" si="22"/>
        <v>2.3319255412473212E-4</v>
      </c>
      <c r="Z92" s="8">
        <f t="shared" si="22"/>
        <v>5.3301155228510199E-4</v>
      </c>
      <c r="AA92" s="8">
        <f t="shared" si="22"/>
        <v>0.18589888326676859</v>
      </c>
      <c r="AB92" s="8">
        <f t="shared" si="22"/>
        <v>8.4149198817010468E-2</v>
      </c>
      <c r="AC92" s="8">
        <f t="shared" si="22"/>
        <v>2.5132975277887795E-3</v>
      </c>
      <c r="AD92" s="8">
        <f t="shared" si="22"/>
        <v>9.923638692196933E-2</v>
      </c>
      <c r="AE92" s="80">
        <f t="shared" si="22"/>
        <v>0</v>
      </c>
      <c r="AF92" s="83">
        <f t="shared" si="14"/>
        <v>1</v>
      </c>
      <c r="AG92" s="38"/>
      <c r="AH92" s="82"/>
      <c r="AI92" s="64"/>
      <c r="AJ92" s="64"/>
      <c r="AK92" s="64"/>
      <c r="AL92" s="64"/>
      <c r="AM92" s="39">
        <f t="shared" si="12"/>
        <v>1</v>
      </c>
      <c r="AN92" s="3"/>
      <c r="AO92" s="3"/>
      <c r="AP92" s="3"/>
      <c r="AQ92" s="3"/>
      <c r="AR92" s="3"/>
      <c r="AS92" s="3"/>
      <c r="AT92" s="3"/>
      <c r="AU92" s="3"/>
    </row>
    <row r="93" spans="1:47" ht="15" x14ac:dyDescent="0.25">
      <c r="A93" s="22" t="s">
        <v>14</v>
      </c>
      <c r="B93" s="4" t="s">
        <v>88</v>
      </c>
      <c r="C93" s="8">
        <f t="shared" si="10"/>
        <v>1</v>
      </c>
      <c r="D93" s="8">
        <f t="shared" si="10"/>
        <v>0.74585965511353935</v>
      </c>
      <c r="E93" s="8">
        <f t="shared" ref="E93:AE93" si="23">IF($AF46,E46/$AF46,0)</f>
        <v>0.23442035171589551</v>
      </c>
      <c r="F93" s="8">
        <f t="shared" si="23"/>
        <v>0.23442035171589551</v>
      </c>
      <c r="G93" s="8">
        <f t="shared" si="23"/>
        <v>0</v>
      </c>
      <c r="H93" s="8">
        <f t="shared" si="23"/>
        <v>0</v>
      </c>
      <c r="I93" s="8">
        <f t="shared" si="23"/>
        <v>0</v>
      </c>
      <c r="J93" s="8">
        <f t="shared" si="23"/>
        <v>0</v>
      </c>
      <c r="K93" s="8">
        <f t="shared" si="23"/>
        <v>1.9719993170565137E-2</v>
      </c>
      <c r="L93" s="8">
        <f t="shared" si="23"/>
        <v>0</v>
      </c>
      <c r="M93" s="8">
        <f t="shared" si="23"/>
        <v>0</v>
      </c>
      <c r="N93" s="8">
        <f t="shared" si="23"/>
        <v>0</v>
      </c>
      <c r="O93" s="8">
        <f t="shared" si="23"/>
        <v>0</v>
      </c>
      <c r="P93" s="8">
        <f t="shared" si="23"/>
        <v>0</v>
      </c>
      <c r="Q93" s="8">
        <f t="shared" si="23"/>
        <v>0</v>
      </c>
      <c r="R93" s="8">
        <f t="shared" si="23"/>
        <v>0</v>
      </c>
      <c r="S93" s="8">
        <f t="shared" si="23"/>
        <v>0</v>
      </c>
      <c r="T93" s="8">
        <f t="shared" si="23"/>
        <v>0</v>
      </c>
      <c r="U93" s="8">
        <f t="shared" si="23"/>
        <v>0</v>
      </c>
      <c r="V93" s="8">
        <f t="shared" si="23"/>
        <v>0</v>
      </c>
      <c r="W93" s="8">
        <f t="shared" si="23"/>
        <v>0</v>
      </c>
      <c r="X93" s="8">
        <f t="shared" si="23"/>
        <v>0</v>
      </c>
      <c r="Y93" s="8">
        <f t="shared" si="23"/>
        <v>0</v>
      </c>
      <c r="Z93" s="8">
        <f t="shared" si="23"/>
        <v>0</v>
      </c>
      <c r="AA93" s="8">
        <f t="shared" si="23"/>
        <v>0</v>
      </c>
      <c r="AB93" s="8">
        <f t="shared" si="23"/>
        <v>0</v>
      </c>
      <c r="AC93" s="8">
        <f t="shared" si="23"/>
        <v>0</v>
      </c>
      <c r="AD93" s="8">
        <f t="shared" si="23"/>
        <v>0</v>
      </c>
      <c r="AE93" s="80">
        <f t="shared" si="23"/>
        <v>0</v>
      </c>
      <c r="AF93" s="83">
        <f t="shared" si="14"/>
        <v>1</v>
      </c>
      <c r="AG93" s="38"/>
      <c r="AH93" s="82"/>
      <c r="AI93" s="64"/>
      <c r="AJ93" s="64"/>
      <c r="AK93" s="64"/>
      <c r="AL93" s="64"/>
      <c r="AM93" s="39">
        <f t="shared" si="12"/>
        <v>1</v>
      </c>
      <c r="AN93" s="3"/>
      <c r="AO93" s="3"/>
      <c r="AP93" s="3"/>
      <c r="AQ93" s="3"/>
      <c r="AR93" s="3"/>
      <c r="AS93" s="3"/>
      <c r="AT93" s="3"/>
      <c r="AU93" s="3"/>
    </row>
    <row r="94" spans="1:47" ht="15" x14ac:dyDescent="0.25">
      <c r="A94" s="22" t="s">
        <v>15</v>
      </c>
      <c r="B94" s="4" t="s">
        <v>132</v>
      </c>
      <c r="C94" s="8">
        <f t="shared" si="10"/>
        <v>0.1940887072358462</v>
      </c>
      <c r="D94" s="8">
        <f t="shared" si="10"/>
        <v>9.4126551619739637E-2</v>
      </c>
      <c r="E94" s="8">
        <f t="shared" ref="E94:AE94" si="24">IF($AF47,E47/$AF47,0)</f>
        <v>3.1877586032899384E-2</v>
      </c>
      <c r="F94" s="8">
        <f t="shared" si="24"/>
        <v>2.3173377737410433E-2</v>
      </c>
      <c r="G94" s="8">
        <f t="shared" si="24"/>
        <v>8.704208295488949E-3</v>
      </c>
      <c r="H94" s="8">
        <f t="shared" si="24"/>
        <v>3.8015945100413763E-2</v>
      </c>
      <c r="I94" s="8">
        <f t="shared" si="24"/>
        <v>2.8774346553638107E-2</v>
      </c>
      <c r="J94" s="8">
        <f t="shared" si="24"/>
        <v>8.8555858310626699E-4</v>
      </c>
      <c r="K94" s="8">
        <f t="shared" si="24"/>
        <v>4.0871934604904634E-4</v>
      </c>
      <c r="L94" s="8">
        <f t="shared" si="24"/>
        <v>0.79641235240690278</v>
      </c>
      <c r="M94" s="8">
        <f t="shared" si="24"/>
        <v>1.1623271773135534E-2</v>
      </c>
      <c r="N94" s="8">
        <f t="shared" si="24"/>
        <v>0.56162579473206176</v>
      </c>
      <c r="O94" s="8">
        <f t="shared" si="24"/>
        <v>8.4140680189726518E-3</v>
      </c>
      <c r="P94" s="8">
        <f t="shared" si="24"/>
        <v>8.7521445150872939E-3</v>
      </c>
      <c r="Q94" s="8">
        <f t="shared" si="24"/>
        <v>5.1367443738015942E-3</v>
      </c>
      <c r="R94" s="8">
        <f t="shared" si="24"/>
        <v>0</v>
      </c>
      <c r="S94" s="8">
        <f t="shared" si="24"/>
        <v>5.3814713896457762E-2</v>
      </c>
      <c r="T94" s="8">
        <f t="shared" si="24"/>
        <v>6.0551014229488346E-5</v>
      </c>
      <c r="U94" s="8">
        <f t="shared" si="24"/>
        <v>1.5945100413765265E-3</v>
      </c>
      <c r="V94" s="8">
        <f t="shared" si="24"/>
        <v>0.1453905540417802</v>
      </c>
      <c r="W94" s="8">
        <f t="shared" si="24"/>
        <v>9.4913714804722975E-3</v>
      </c>
      <c r="X94" s="8">
        <f t="shared" si="24"/>
        <v>9.4913714804722975E-3</v>
      </c>
      <c r="Y94" s="8">
        <f t="shared" si="24"/>
        <v>0</v>
      </c>
      <c r="Z94" s="8">
        <f t="shared" si="24"/>
        <v>0</v>
      </c>
      <c r="AA94" s="8">
        <f t="shared" si="24"/>
        <v>0</v>
      </c>
      <c r="AB94" s="8">
        <f t="shared" si="24"/>
        <v>0</v>
      </c>
      <c r="AC94" s="8">
        <f t="shared" si="24"/>
        <v>0</v>
      </c>
      <c r="AD94" s="8">
        <f t="shared" si="24"/>
        <v>0</v>
      </c>
      <c r="AE94" s="80">
        <f t="shared" si="24"/>
        <v>7.5688767786860432E-6</v>
      </c>
      <c r="AF94" s="83">
        <f t="shared" si="14"/>
        <v>1</v>
      </c>
      <c r="AG94" s="38"/>
      <c r="AH94" s="82"/>
      <c r="AI94" s="64"/>
      <c r="AJ94" s="64"/>
      <c r="AK94" s="64"/>
      <c r="AL94" s="64"/>
      <c r="AM94" s="39">
        <f t="shared" si="12"/>
        <v>1</v>
      </c>
      <c r="AN94" s="3"/>
      <c r="AO94" s="3"/>
      <c r="AP94" s="3"/>
      <c r="AQ94" s="3"/>
      <c r="AR94" s="3"/>
      <c r="AS94" s="3"/>
      <c r="AT94" s="3"/>
      <c r="AU94" s="3"/>
    </row>
    <row r="95" spans="1:47" ht="15" x14ac:dyDescent="0.25">
      <c r="A95" s="22" t="s">
        <v>16</v>
      </c>
      <c r="B95" s="4" t="s">
        <v>22</v>
      </c>
      <c r="C95" s="8">
        <f t="shared" si="10"/>
        <v>1</v>
      </c>
      <c r="D95" s="8">
        <f t="shared" si="10"/>
        <v>0</v>
      </c>
      <c r="E95" s="8">
        <f t="shared" ref="E95:AE95" si="25">IF($AF48,E48/$AF48,0)</f>
        <v>0</v>
      </c>
      <c r="F95" s="8">
        <f t="shared" si="25"/>
        <v>0</v>
      </c>
      <c r="G95" s="8">
        <f t="shared" si="25"/>
        <v>0</v>
      </c>
      <c r="H95" s="8">
        <f t="shared" si="25"/>
        <v>0.93142476697736354</v>
      </c>
      <c r="I95" s="8">
        <f t="shared" si="25"/>
        <v>6.8575233022636489E-2</v>
      </c>
      <c r="J95" s="8">
        <f t="shared" si="25"/>
        <v>0</v>
      </c>
      <c r="K95" s="8">
        <f t="shared" si="25"/>
        <v>0</v>
      </c>
      <c r="L95" s="8">
        <f t="shared" si="25"/>
        <v>0</v>
      </c>
      <c r="M95" s="8">
        <f t="shared" si="25"/>
        <v>0</v>
      </c>
      <c r="N95" s="8">
        <f t="shared" si="25"/>
        <v>0</v>
      </c>
      <c r="O95" s="8">
        <f t="shared" si="25"/>
        <v>0</v>
      </c>
      <c r="P95" s="8">
        <f t="shared" si="25"/>
        <v>0</v>
      </c>
      <c r="Q95" s="8">
        <f t="shared" si="25"/>
        <v>0</v>
      </c>
      <c r="R95" s="8">
        <f t="shared" si="25"/>
        <v>0</v>
      </c>
      <c r="S95" s="8">
        <f t="shared" si="25"/>
        <v>0</v>
      </c>
      <c r="T95" s="8">
        <f t="shared" si="25"/>
        <v>0</v>
      </c>
      <c r="U95" s="8">
        <f t="shared" si="25"/>
        <v>0</v>
      </c>
      <c r="V95" s="8">
        <f t="shared" si="25"/>
        <v>0</v>
      </c>
      <c r="W95" s="8">
        <f t="shared" si="25"/>
        <v>0</v>
      </c>
      <c r="X95" s="8">
        <f t="shared" si="25"/>
        <v>0</v>
      </c>
      <c r="Y95" s="8">
        <f t="shared" si="25"/>
        <v>0</v>
      </c>
      <c r="Z95" s="8">
        <f t="shared" si="25"/>
        <v>0</v>
      </c>
      <c r="AA95" s="8">
        <f t="shared" si="25"/>
        <v>0</v>
      </c>
      <c r="AB95" s="8">
        <f t="shared" si="25"/>
        <v>0</v>
      </c>
      <c r="AC95" s="8">
        <f t="shared" si="25"/>
        <v>0</v>
      </c>
      <c r="AD95" s="8">
        <f t="shared" si="25"/>
        <v>0</v>
      </c>
      <c r="AE95" s="80">
        <f t="shared" si="25"/>
        <v>0</v>
      </c>
      <c r="AF95" s="83">
        <f t="shared" si="14"/>
        <v>1</v>
      </c>
      <c r="AG95" s="38"/>
      <c r="AH95" s="82"/>
      <c r="AI95" s="64"/>
      <c r="AJ95" s="64"/>
      <c r="AK95" s="64"/>
      <c r="AL95" s="64"/>
      <c r="AM95" s="39">
        <f t="shared" si="12"/>
        <v>1</v>
      </c>
      <c r="AN95" s="3"/>
      <c r="AO95" s="3"/>
      <c r="AP95" s="3"/>
      <c r="AQ95" s="3"/>
      <c r="AR95" s="3"/>
      <c r="AS95" s="3"/>
      <c r="AT95" s="3"/>
      <c r="AU95" s="3"/>
    </row>
    <row r="96" spans="1:47" ht="15" x14ac:dyDescent="0.25">
      <c r="A96" s="22" t="s">
        <v>60</v>
      </c>
      <c r="B96" s="4" t="s">
        <v>89</v>
      </c>
      <c r="C96" s="8">
        <f t="shared" si="10"/>
        <v>1.9046508140174303E-2</v>
      </c>
      <c r="D96" s="8">
        <f t="shared" si="10"/>
        <v>9.2816317008548432E-3</v>
      </c>
      <c r="E96" s="8">
        <f t="shared" ref="E96:AE96" si="26">IF($AF49,E49/$AF49,0)</f>
        <v>0</v>
      </c>
      <c r="F96" s="8">
        <f t="shared" si="26"/>
        <v>0</v>
      </c>
      <c r="G96" s="8">
        <f t="shared" si="26"/>
        <v>0</v>
      </c>
      <c r="H96" s="8">
        <f t="shared" si="26"/>
        <v>5.5489826865074733E-3</v>
      </c>
      <c r="I96" s="8">
        <f t="shared" si="26"/>
        <v>4.2158937528119847E-3</v>
      </c>
      <c r="J96" s="8">
        <f t="shared" si="26"/>
        <v>0</v>
      </c>
      <c r="K96" s="8">
        <f t="shared" si="26"/>
        <v>0</v>
      </c>
      <c r="L96" s="8">
        <f t="shared" si="26"/>
        <v>0.69728883038109679</v>
      </c>
      <c r="M96" s="8">
        <f t="shared" si="26"/>
        <v>1.0364766459482429E-2</v>
      </c>
      <c r="N96" s="8">
        <f t="shared" si="26"/>
        <v>0.58319308126843417</v>
      </c>
      <c r="O96" s="8">
        <f t="shared" si="26"/>
        <v>2.5328689740214292E-3</v>
      </c>
      <c r="P96" s="8">
        <f t="shared" si="26"/>
        <v>0</v>
      </c>
      <c r="Q96" s="8">
        <f t="shared" si="26"/>
        <v>1.1164619819699721E-3</v>
      </c>
      <c r="R96" s="8">
        <f t="shared" si="26"/>
        <v>0</v>
      </c>
      <c r="S96" s="8">
        <f t="shared" si="26"/>
        <v>0</v>
      </c>
      <c r="T96" s="8">
        <f t="shared" si="26"/>
        <v>0</v>
      </c>
      <c r="U96" s="8">
        <f t="shared" si="26"/>
        <v>8.5800936494975916E-2</v>
      </c>
      <c r="V96" s="8">
        <f t="shared" si="26"/>
        <v>1.4280715202212928E-2</v>
      </c>
      <c r="W96" s="8">
        <f t="shared" si="26"/>
        <v>0.28366466147872887</v>
      </c>
      <c r="X96" s="8">
        <f t="shared" si="26"/>
        <v>0.27799903351052307</v>
      </c>
      <c r="Y96" s="8">
        <f t="shared" si="26"/>
        <v>5.6656279682058292E-3</v>
      </c>
      <c r="Z96" s="8">
        <f t="shared" si="26"/>
        <v>0</v>
      </c>
      <c r="AA96" s="8">
        <f t="shared" si="26"/>
        <v>0</v>
      </c>
      <c r="AB96" s="8">
        <f t="shared" si="26"/>
        <v>0</v>
      </c>
      <c r="AC96" s="8">
        <f t="shared" si="26"/>
        <v>0</v>
      </c>
      <c r="AD96" s="8">
        <f t="shared" si="26"/>
        <v>0</v>
      </c>
      <c r="AE96" s="80">
        <f t="shared" si="26"/>
        <v>0</v>
      </c>
      <c r="AF96" s="83">
        <f t="shared" si="14"/>
        <v>1</v>
      </c>
      <c r="AG96" s="38"/>
      <c r="AH96" s="82"/>
      <c r="AI96" s="64"/>
      <c r="AJ96" s="64"/>
      <c r="AK96" s="64"/>
      <c r="AL96" s="64"/>
      <c r="AM96" s="39">
        <f t="shared" si="12"/>
        <v>1</v>
      </c>
      <c r="AN96" s="3"/>
      <c r="AO96" s="3"/>
      <c r="AP96" s="3"/>
      <c r="AQ96" s="3"/>
      <c r="AR96" s="3"/>
      <c r="AS96" s="3"/>
      <c r="AT96" s="3"/>
      <c r="AU96" s="3"/>
    </row>
    <row r="97" spans="1:92" ht="15" x14ac:dyDescent="0.25">
      <c r="A97" s="22" t="s">
        <v>18</v>
      </c>
      <c r="B97" s="4" t="s">
        <v>92</v>
      </c>
      <c r="C97" s="8">
        <f t="shared" si="10"/>
        <v>0.12405246852547623</v>
      </c>
      <c r="D97" s="8">
        <f t="shared" si="10"/>
        <v>0.11996572407883462</v>
      </c>
      <c r="E97" s="8">
        <f t="shared" ref="E97:AE97" si="27">IF($AF50,E50/$AF50,0)</f>
        <v>4.0867444466416184E-3</v>
      </c>
      <c r="F97" s="8">
        <f t="shared" si="27"/>
        <v>4.0867444466416184E-3</v>
      </c>
      <c r="G97" s="8">
        <f t="shared" si="27"/>
        <v>0</v>
      </c>
      <c r="H97" s="8">
        <f t="shared" si="27"/>
        <v>0</v>
      </c>
      <c r="I97" s="8">
        <f t="shared" si="27"/>
        <v>0</v>
      </c>
      <c r="J97" s="8">
        <f t="shared" si="27"/>
        <v>0</v>
      </c>
      <c r="K97" s="8">
        <f t="shared" si="27"/>
        <v>0</v>
      </c>
      <c r="L97" s="8">
        <f t="shared" si="27"/>
        <v>0.87594753147452376</v>
      </c>
      <c r="M97" s="8">
        <f t="shared" si="27"/>
        <v>3.6385208621712475E-2</v>
      </c>
      <c r="N97" s="8">
        <f t="shared" si="27"/>
        <v>0.52119174741282714</v>
      </c>
      <c r="O97" s="8">
        <f t="shared" si="27"/>
        <v>0</v>
      </c>
      <c r="P97" s="8">
        <f t="shared" si="27"/>
        <v>0</v>
      </c>
      <c r="Q97" s="8">
        <f t="shared" si="27"/>
        <v>0</v>
      </c>
      <c r="R97" s="8">
        <f t="shared" si="27"/>
        <v>0</v>
      </c>
      <c r="S97" s="8">
        <f t="shared" si="27"/>
        <v>0</v>
      </c>
      <c r="T97" s="8">
        <f t="shared" si="27"/>
        <v>0</v>
      </c>
      <c r="U97" s="8">
        <f t="shared" si="27"/>
        <v>1.7928943378814843E-2</v>
      </c>
      <c r="V97" s="8">
        <f t="shared" si="27"/>
        <v>0.30044163206116936</v>
      </c>
      <c r="W97" s="8">
        <f t="shared" si="27"/>
        <v>0</v>
      </c>
      <c r="X97" s="8">
        <f t="shared" si="27"/>
        <v>0</v>
      </c>
      <c r="Y97" s="8">
        <f t="shared" si="27"/>
        <v>0</v>
      </c>
      <c r="Z97" s="8">
        <f t="shared" si="27"/>
        <v>0</v>
      </c>
      <c r="AA97" s="8">
        <f t="shared" si="27"/>
        <v>0</v>
      </c>
      <c r="AB97" s="8">
        <f t="shared" si="27"/>
        <v>0</v>
      </c>
      <c r="AC97" s="8">
        <f t="shared" si="27"/>
        <v>0</v>
      </c>
      <c r="AD97" s="8">
        <f t="shared" si="27"/>
        <v>0</v>
      </c>
      <c r="AE97" s="80">
        <f t="shared" si="27"/>
        <v>0</v>
      </c>
      <c r="AF97" s="83">
        <f>IF($AF47,AF47/$AF47,0)</f>
        <v>1</v>
      </c>
      <c r="AG97" s="38"/>
      <c r="AH97" s="82"/>
      <c r="AI97" s="64"/>
      <c r="AJ97" s="64"/>
      <c r="AK97" s="64"/>
      <c r="AL97" s="64"/>
      <c r="AM97" s="39">
        <f t="shared" si="12"/>
        <v>1</v>
      </c>
      <c r="AN97" s="3"/>
      <c r="AO97" s="3"/>
      <c r="AP97" s="3"/>
      <c r="AQ97" s="3"/>
      <c r="AR97" s="3"/>
      <c r="AS97" s="3"/>
      <c r="AT97" s="3"/>
      <c r="AU97" s="3"/>
    </row>
    <row r="98" spans="1:92" ht="15" x14ac:dyDescent="0.25">
      <c r="A98" s="22" t="s">
        <v>19</v>
      </c>
      <c r="B98" s="4" t="s">
        <v>90</v>
      </c>
      <c r="C98" s="8">
        <f t="shared" si="10"/>
        <v>0</v>
      </c>
      <c r="D98" s="8">
        <f t="shared" si="10"/>
        <v>0</v>
      </c>
      <c r="E98" s="8">
        <f t="shared" ref="E98:AE98" si="28">IF($AF51,E51/$AF51,0)</f>
        <v>0</v>
      </c>
      <c r="F98" s="8">
        <f t="shared" si="28"/>
        <v>0</v>
      </c>
      <c r="G98" s="8">
        <f t="shared" si="28"/>
        <v>0</v>
      </c>
      <c r="H98" s="8">
        <f t="shared" si="28"/>
        <v>0</v>
      </c>
      <c r="I98" s="8">
        <f t="shared" si="28"/>
        <v>0</v>
      </c>
      <c r="J98" s="8">
        <f t="shared" si="28"/>
        <v>0</v>
      </c>
      <c r="K98" s="8">
        <f t="shared" si="28"/>
        <v>0</v>
      </c>
      <c r="L98" s="8">
        <f t="shared" si="28"/>
        <v>0</v>
      </c>
      <c r="M98" s="8">
        <f t="shared" si="28"/>
        <v>0</v>
      </c>
      <c r="N98" s="8">
        <f t="shared" si="28"/>
        <v>0</v>
      </c>
      <c r="O98" s="8">
        <f t="shared" si="28"/>
        <v>0</v>
      </c>
      <c r="P98" s="8">
        <f t="shared" si="28"/>
        <v>0</v>
      </c>
      <c r="Q98" s="8">
        <f t="shared" si="28"/>
        <v>0</v>
      </c>
      <c r="R98" s="8">
        <f t="shared" si="28"/>
        <v>0</v>
      </c>
      <c r="S98" s="8">
        <f t="shared" si="28"/>
        <v>0</v>
      </c>
      <c r="T98" s="8">
        <f t="shared" si="28"/>
        <v>0</v>
      </c>
      <c r="U98" s="8">
        <f t="shared" si="28"/>
        <v>0</v>
      </c>
      <c r="V98" s="8">
        <f t="shared" si="28"/>
        <v>0</v>
      </c>
      <c r="W98" s="8">
        <f t="shared" si="28"/>
        <v>0</v>
      </c>
      <c r="X98" s="8">
        <f t="shared" si="28"/>
        <v>0</v>
      </c>
      <c r="Y98" s="8">
        <f t="shared" si="28"/>
        <v>0</v>
      </c>
      <c r="Z98" s="8">
        <f t="shared" si="28"/>
        <v>0</v>
      </c>
      <c r="AA98" s="8">
        <f t="shared" si="28"/>
        <v>0</v>
      </c>
      <c r="AB98" s="8">
        <f t="shared" si="28"/>
        <v>0</v>
      </c>
      <c r="AC98" s="8">
        <f t="shared" si="28"/>
        <v>0</v>
      </c>
      <c r="AD98" s="8">
        <f t="shared" si="28"/>
        <v>0</v>
      </c>
      <c r="AE98" s="80">
        <f t="shared" si="28"/>
        <v>0</v>
      </c>
      <c r="AF98" s="83">
        <f>IF($AF48,AF48/$AF48,0)</f>
        <v>1</v>
      </c>
      <c r="AG98" s="38"/>
      <c r="AH98" s="82"/>
      <c r="AI98" s="64"/>
      <c r="AJ98" s="64"/>
      <c r="AK98" s="64"/>
      <c r="AL98" s="64"/>
      <c r="AM98" s="39">
        <f t="shared" si="12"/>
        <v>1</v>
      </c>
      <c r="AN98" s="3"/>
      <c r="AO98" s="3"/>
      <c r="AP98" s="3"/>
      <c r="AQ98" s="3"/>
      <c r="AR98" s="3"/>
      <c r="AS98" s="3"/>
      <c r="AT98" s="3"/>
      <c r="AU98" s="3"/>
    </row>
    <row r="99" spans="1:92" ht="15" x14ac:dyDescent="0.25">
      <c r="A99" s="22" t="s">
        <v>20</v>
      </c>
      <c r="B99" s="4" t="s">
        <v>91</v>
      </c>
      <c r="C99" s="8">
        <f t="shared" si="10"/>
        <v>0.23305805043084155</v>
      </c>
      <c r="D99" s="8">
        <f t="shared" si="10"/>
        <v>5.7261691765615054E-2</v>
      </c>
      <c r="E99" s="8">
        <f t="shared" ref="E99:AE99" si="29">IF($AF52,E52/$AF52,0)</f>
        <v>3.4024176096041255E-2</v>
      </c>
      <c r="F99" s="8">
        <f t="shared" si="29"/>
        <v>2.3101702069595224E-2</v>
      </c>
      <c r="G99" s="8">
        <f t="shared" si="29"/>
        <v>1.0922474026446033E-2</v>
      </c>
      <c r="H99" s="8">
        <f t="shared" si="29"/>
        <v>9.1245060019409227E-2</v>
      </c>
      <c r="I99" s="8">
        <f t="shared" si="29"/>
        <v>4.6174711125110471E-2</v>
      </c>
      <c r="J99" s="8">
        <f t="shared" si="29"/>
        <v>2.2380550982385039E-4</v>
      </c>
      <c r="K99" s="8">
        <f t="shared" si="29"/>
        <v>4.1286059148416846E-3</v>
      </c>
      <c r="L99" s="8">
        <f t="shared" si="29"/>
        <v>0.68476643248916358</v>
      </c>
      <c r="M99" s="8">
        <f t="shared" si="29"/>
        <v>2.6027114260683045E-2</v>
      </c>
      <c r="N99" s="8">
        <f t="shared" si="29"/>
        <v>0.40543356419519921</v>
      </c>
      <c r="O99" s="8">
        <f t="shared" si="29"/>
        <v>1.1120137012330344E-2</v>
      </c>
      <c r="P99" s="8">
        <f t="shared" si="29"/>
        <v>1.531505567082354E-2</v>
      </c>
      <c r="Q99" s="8">
        <f t="shared" si="29"/>
        <v>2.6199272345162932E-2</v>
      </c>
      <c r="R99" s="8">
        <f t="shared" si="29"/>
        <v>9.7415970914210438E-3</v>
      </c>
      <c r="S99" s="8">
        <f t="shared" si="29"/>
        <v>5.409143252104473E-2</v>
      </c>
      <c r="T99" s="8">
        <f t="shared" si="29"/>
        <v>1.3951181068221786E-3</v>
      </c>
      <c r="U99" s="8">
        <f t="shared" si="29"/>
        <v>6.6790960552844244E-3</v>
      </c>
      <c r="V99" s="8">
        <f t="shared" si="29"/>
        <v>0.12876404523039214</v>
      </c>
      <c r="W99" s="8">
        <f t="shared" si="29"/>
        <v>1.7220909428269378E-2</v>
      </c>
      <c r="X99" s="8">
        <f t="shared" si="29"/>
        <v>1.6418142656565025E-2</v>
      </c>
      <c r="Y99" s="8">
        <f t="shared" si="29"/>
        <v>5.1966236611520819E-4</v>
      </c>
      <c r="Z99" s="8">
        <f t="shared" si="29"/>
        <v>2.8310440558914409E-4</v>
      </c>
      <c r="AA99" s="8">
        <f t="shared" si="29"/>
        <v>5.5218749163120424E-2</v>
      </c>
      <c r="AB99" s="8">
        <f t="shared" si="29"/>
        <v>1.449571071320631E-2</v>
      </c>
      <c r="AC99" s="8">
        <f t="shared" si="29"/>
        <v>1.9861941968697836E-3</v>
      </c>
      <c r="AD99" s="8">
        <f t="shared" si="29"/>
        <v>3.8736844253044328E-2</v>
      </c>
      <c r="AE99" s="80">
        <f t="shared" si="29"/>
        <v>9.7358584886050471E-3</v>
      </c>
      <c r="AF99" s="83">
        <f>IF($AF49,AF49/$AF49,0)</f>
        <v>1</v>
      </c>
      <c r="AG99" s="38"/>
      <c r="AH99" s="82"/>
      <c r="AI99" s="64"/>
      <c r="AJ99" s="64"/>
      <c r="AK99" s="64"/>
      <c r="AL99" s="64"/>
      <c r="AM99" s="39">
        <f t="shared" si="12"/>
        <v>1</v>
      </c>
      <c r="AN99" s="3"/>
      <c r="AO99" s="3"/>
      <c r="AP99" s="3"/>
      <c r="AQ99" s="3"/>
      <c r="AR99" s="3"/>
      <c r="AS99" s="3"/>
      <c r="AT99" s="3"/>
      <c r="AU99" s="3"/>
    </row>
    <row r="100" spans="1:92" ht="15" x14ac:dyDescent="0.25">
      <c r="A100" s="22" t="s">
        <v>21</v>
      </c>
      <c r="B100" s="4" t="s">
        <v>24</v>
      </c>
      <c r="C100" s="8">
        <f t="shared" si="10"/>
        <v>0</v>
      </c>
      <c r="D100" s="8">
        <f t="shared" si="10"/>
        <v>0</v>
      </c>
      <c r="E100" s="8">
        <f t="shared" ref="E100:AE100" si="30">IF($AF53,E53/$AF53,0)</f>
        <v>0</v>
      </c>
      <c r="F100" s="8">
        <f t="shared" si="30"/>
        <v>0</v>
      </c>
      <c r="G100" s="8">
        <f t="shared" si="30"/>
        <v>0</v>
      </c>
      <c r="H100" s="8">
        <f t="shared" si="30"/>
        <v>0</v>
      </c>
      <c r="I100" s="8">
        <f t="shared" si="30"/>
        <v>0</v>
      </c>
      <c r="J100" s="8">
        <f t="shared" si="30"/>
        <v>0</v>
      </c>
      <c r="K100" s="8">
        <f t="shared" si="30"/>
        <v>0</v>
      </c>
      <c r="L100" s="8">
        <f t="shared" si="30"/>
        <v>0</v>
      </c>
      <c r="M100" s="8">
        <f t="shared" si="30"/>
        <v>0</v>
      </c>
      <c r="N100" s="8">
        <f t="shared" si="30"/>
        <v>0</v>
      </c>
      <c r="O100" s="8">
        <f t="shared" si="30"/>
        <v>0</v>
      </c>
      <c r="P100" s="8">
        <f t="shared" si="30"/>
        <v>0</v>
      </c>
      <c r="Q100" s="8">
        <f t="shared" si="30"/>
        <v>0</v>
      </c>
      <c r="R100" s="8">
        <f t="shared" si="30"/>
        <v>0</v>
      </c>
      <c r="S100" s="8">
        <f t="shared" si="30"/>
        <v>0</v>
      </c>
      <c r="T100" s="8">
        <f t="shared" si="30"/>
        <v>0</v>
      </c>
      <c r="U100" s="8">
        <f t="shared" si="30"/>
        <v>0</v>
      </c>
      <c r="V100" s="8">
        <f t="shared" si="30"/>
        <v>0</v>
      </c>
      <c r="W100" s="8">
        <f t="shared" si="30"/>
        <v>0</v>
      </c>
      <c r="X100" s="8">
        <f t="shared" si="30"/>
        <v>0</v>
      </c>
      <c r="Y100" s="8">
        <f t="shared" si="30"/>
        <v>0</v>
      </c>
      <c r="Z100" s="8">
        <f t="shared" si="30"/>
        <v>0</v>
      </c>
      <c r="AA100" s="8">
        <f t="shared" si="30"/>
        <v>0</v>
      </c>
      <c r="AB100" s="8">
        <f t="shared" si="30"/>
        <v>0</v>
      </c>
      <c r="AC100" s="8">
        <f t="shared" si="30"/>
        <v>0</v>
      </c>
      <c r="AD100" s="8">
        <f t="shared" si="30"/>
        <v>0</v>
      </c>
      <c r="AE100" s="80">
        <f t="shared" si="30"/>
        <v>0</v>
      </c>
      <c r="AF100" s="83">
        <f>IF($AF50,AF50/$AF50,0)</f>
        <v>1</v>
      </c>
      <c r="AG100" s="38"/>
      <c r="AH100" s="82"/>
      <c r="AI100" s="64"/>
      <c r="AJ100" s="64"/>
      <c r="AK100" s="64"/>
      <c r="AL100" s="64"/>
      <c r="AM100" s="39">
        <f t="shared" si="12"/>
        <v>1</v>
      </c>
      <c r="AN100" s="3"/>
      <c r="AO100" s="3"/>
      <c r="AP100" s="3"/>
      <c r="AQ100" s="3"/>
      <c r="AR100" s="3"/>
      <c r="AS100" s="3"/>
      <c r="AT100" s="3"/>
      <c r="AU100" s="3"/>
    </row>
    <row r="101" spans="1:92" ht="15" x14ac:dyDescent="0.25">
      <c r="A101" s="22" t="s">
        <v>23</v>
      </c>
      <c r="B101" s="4" t="s">
        <v>25</v>
      </c>
      <c r="C101" s="8">
        <f t="shared" si="10"/>
        <v>0</v>
      </c>
      <c r="D101" s="8">
        <f t="shared" si="10"/>
        <v>0</v>
      </c>
      <c r="E101" s="8">
        <f t="shared" ref="E101:AE101" si="31">IF($AF54,E54/$AF54,0)</f>
        <v>0</v>
      </c>
      <c r="F101" s="8">
        <f t="shared" si="31"/>
        <v>0</v>
      </c>
      <c r="G101" s="8">
        <f t="shared" si="31"/>
        <v>0</v>
      </c>
      <c r="H101" s="8">
        <f t="shared" si="31"/>
        <v>0</v>
      </c>
      <c r="I101" s="8">
        <f t="shared" si="31"/>
        <v>0</v>
      </c>
      <c r="J101" s="8">
        <f t="shared" si="31"/>
        <v>0</v>
      </c>
      <c r="K101" s="8">
        <f t="shared" si="31"/>
        <v>0</v>
      </c>
      <c r="L101" s="8">
        <f t="shared" si="31"/>
        <v>0</v>
      </c>
      <c r="M101" s="8">
        <f t="shared" si="31"/>
        <v>0</v>
      </c>
      <c r="N101" s="8">
        <f t="shared" si="31"/>
        <v>0</v>
      </c>
      <c r="O101" s="8">
        <f t="shared" si="31"/>
        <v>0</v>
      </c>
      <c r="P101" s="8">
        <f t="shared" si="31"/>
        <v>0</v>
      </c>
      <c r="Q101" s="8">
        <f t="shared" si="31"/>
        <v>0</v>
      </c>
      <c r="R101" s="8">
        <f t="shared" si="31"/>
        <v>0</v>
      </c>
      <c r="S101" s="8">
        <f t="shared" si="31"/>
        <v>0</v>
      </c>
      <c r="T101" s="8">
        <f t="shared" si="31"/>
        <v>0</v>
      </c>
      <c r="U101" s="8">
        <f t="shared" si="31"/>
        <v>0</v>
      </c>
      <c r="V101" s="8">
        <f t="shared" si="31"/>
        <v>0</v>
      </c>
      <c r="W101" s="8">
        <f t="shared" si="31"/>
        <v>0</v>
      </c>
      <c r="X101" s="8">
        <f t="shared" si="31"/>
        <v>0</v>
      </c>
      <c r="Y101" s="8">
        <f t="shared" si="31"/>
        <v>0</v>
      </c>
      <c r="Z101" s="8">
        <f t="shared" si="31"/>
        <v>0</v>
      </c>
      <c r="AA101" s="8">
        <f t="shared" si="31"/>
        <v>0</v>
      </c>
      <c r="AB101" s="8">
        <f t="shared" si="31"/>
        <v>0</v>
      </c>
      <c r="AC101" s="8">
        <f t="shared" si="31"/>
        <v>0</v>
      </c>
      <c r="AD101" s="8">
        <f t="shared" si="31"/>
        <v>0</v>
      </c>
      <c r="AE101" s="80">
        <f t="shared" si="31"/>
        <v>0</v>
      </c>
      <c r="AF101" s="83">
        <f>IF($AF51,AF51/$AF51,0)</f>
        <v>0</v>
      </c>
      <c r="AG101" s="38"/>
      <c r="AH101" s="82"/>
      <c r="AI101" s="64"/>
      <c r="AJ101" s="64"/>
      <c r="AK101" s="64"/>
      <c r="AL101" s="64"/>
      <c r="AM101" s="39">
        <f t="shared" si="12"/>
        <v>0</v>
      </c>
      <c r="AN101" s="3"/>
      <c r="AO101" s="3"/>
      <c r="AP101" s="3"/>
      <c r="AQ101" s="3"/>
      <c r="AR101" s="3"/>
      <c r="AS101" s="3"/>
      <c r="AT101" s="3"/>
      <c r="AU101" s="3"/>
    </row>
    <row r="102" spans="1:92" ht="15" x14ac:dyDescent="0.25">
      <c r="A102" s="67"/>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row>
    <row r="103" spans="1:92" ht="15" x14ac:dyDescent="0.25">
      <c r="A103" s="48" t="s">
        <v>103</v>
      </c>
      <c r="B103" s="47"/>
      <c r="C103" s="46"/>
      <c r="D103" s="46"/>
      <c r="E103" s="46"/>
      <c r="F103" s="46"/>
      <c r="G103" s="46"/>
      <c r="H103" s="46"/>
      <c r="I103" s="46"/>
      <c r="J103" s="46"/>
      <c r="K103" s="46"/>
      <c r="L103" s="46"/>
      <c r="M103" s="46"/>
      <c r="N103" s="46"/>
      <c r="O103" s="46"/>
      <c r="P103" s="46"/>
      <c r="Q103" s="46"/>
      <c r="R103" s="46"/>
      <c r="S103" s="46"/>
      <c r="T103" s="46"/>
      <c r="U103" s="46"/>
      <c r="V103" s="46"/>
      <c r="W103" s="46"/>
      <c r="X103" s="46"/>
      <c r="Y103" s="46"/>
      <c r="Z103" s="46"/>
      <c r="AA103" s="46"/>
      <c r="AB103" s="46"/>
      <c r="AC103" s="46"/>
      <c r="AD103" s="46"/>
      <c r="AE103" s="46"/>
      <c r="AF103" s="46"/>
      <c r="AG103" s="46"/>
      <c r="AH103" s="46"/>
      <c r="AI103" s="46"/>
      <c r="AJ103" s="46"/>
      <c r="AK103" s="46"/>
      <c r="AL103" s="46"/>
      <c r="AM103" s="46"/>
      <c r="AN103" s="3"/>
      <c r="AO103" s="3"/>
      <c r="AP103" s="3"/>
      <c r="AQ103" s="3"/>
      <c r="AR103" s="3"/>
      <c r="AS103" s="3"/>
      <c r="AT103" s="3"/>
      <c r="AU103" s="3"/>
    </row>
    <row r="104" spans="1:92" ht="15" x14ac:dyDescent="0.25">
      <c r="A104" s="67"/>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row>
    <row r="105" spans="1:92" x14ac:dyDescent="0.2">
      <c r="A105" s="101" t="s">
        <v>26</v>
      </c>
      <c r="B105" s="94" t="s">
        <v>27</v>
      </c>
      <c r="C105" s="93" t="s">
        <v>94</v>
      </c>
      <c r="D105" s="93"/>
      <c r="E105" s="93"/>
      <c r="F105" s="93"/>
      <c r="G105" s="93"/>
      <c r="H105" s="93" t="s">
        <v>95</v>
      </c>
      <c r="I105" s="93"/>
      <c r="J105" s="93"/>
      <c r="K105" s="93"/>
      <c r="L105" s="93"/>
      <c r="M105" s="93" t="s">
        <v>96</v>
      </c>
      <c r="N105" s="93"/>
      <c r="O105" s="93"/>
      <c r="P105" s="93"/>
      <c r="Q105" s="93"/>
      <c r="R105" s="93" t="s">
        <v>97</v>
      </c>
      <c r="S105" s="93"/>
      <c r="T105" s="93"/>
      <c r="U105" s="93"/>
      <c r="V105" s="93"/>
      <c r="W105" s="93" t="s">
        <v>98</v>
      </c>
      <c r="X105" s="93"/>
      <c r="Y105" s="93"/>
      <c r="Z105" s="93"/>
      <c r="AA105" s="93"/>
      <c r="AB105" s="93" t="s">
        <v>99</v>
      </c>
      <c r="AC105" s="93"/>
      <c r="AD105" s="93"/>
      <c r="AE105" s="93"/>
      <c r="AF105" s="93"/>
      <c r="AG105" s="93" t="s">
        <v>100</v>
      </c>
      <c r="AH105" s="93"/>
      <c r="AI105" s="93"/>
      <c r="AJ105" s="93"/>
      <c r="AK105" s="93"/>
      <c r="AL105" s="93" t="s">
        <v>101</v>
      </c>
      <c r="AM105" s="93"/>
      <c r="AN105" s="93"/>
      <c r="AO105" s="93"/>
      <c r="AP105" s="93"/>
      <c r="AQ105" s="93" t="s">
        <v>102</v>
      </c>
      <c r="AR105" s="93"/>
      <c r="AS105" s="93"/>
      <c r="AT105" s="93"/>
      <c r="AU105" s="93"/>
      <c r="AV105" s="93" t="s">
        <v>62</v>
      </c>
      <c r="AW105" s="93"/>
      <c r="AX105" s="93"/>
      <c r="AY105" s="93"/>
      <c r="AZ105" s="93"/>
      <c r="BA105" s="93" t="s">
        <v>63</v>
      </c>
      <c r="BB105" s="93"/>
      <c r="BC105" s="93"/>
      <c r="BD105" s="93"/>
      <c r="BE105" s="93"/>
      <c r="BF105" s="93" t="s">
        <v>64</v>
      </c>
      <c r="BG105" s="93"/>
      <c r="BH105" s="93"/>
      <c r="BI105" s="93"/>
      <c r="BJ105" s="93"/>
      <c r="BK105" s="93" t="s">
        <v>65</v>
      </c>
      <c r="BL105" s="93"/>
      <c r="BM105" s="93"/>
      <c r="BN105" s="93"/>
      <c r="BO105" s="93"/>
      <c r="BP105" s="93" t="s">
        <v>66</v>
      </c>
      <c r="BQ105" s="93"/>
      <c r="BR105" s="93"/>
      <c r="BS105" s="93"/>
      <c r="BT105" s="93"/>
      <c r="BU105" s="93" t="s">
        <v>53</v>
      </c>
      <c r="BV105" s="93"/>
      <c r="BW105" s="93"/>
      <c r="BX105" s="93"/>
      <c r="BY105" s="93"/>
      <c r="BZ105" s="93" t="s">
        <v>67</v>
      </c>
      <c r="CA105" s="93"/>
      <c r="CB105" s="93"/>
      <c r="CC105" s="93"/>
      <c r="CD105" s="93"/>
      <c r="CE105" s="93" t="s">
        <v>68</v>
      </c>
      <c r="CF105" s="93"/>
      <c r="CG105" s="93"/>
      <c r="CH105" s="93"/>
      <c r="CI105" s="93"/>
      <c r="CJ105" s="93" t="s">
        <v>69</v>
      </c>
      <c r="CK105" s="93"/>
      <c r="CL105" s="93"/>
      <c r="CM105" s="93"/>
      <c r="CN105" s="93"/>
    </row>
    <row r="106" spans="1:92" s="49" customFormat="1" x14ac:dyDescent="0.2">
      <c r="A106" s="102"/>
      <c r="B106" s="95"/>
      <c r="C106" s="85" t="s">
        <v>70</v>
      </c>
      <c r="D106" s="85" t="s">
        <v>71</v>
      </c>
      <c r="E106" s="85" t="s">
        <v>72</v>
      </c>
      <c r="F106" s="85" t="s">
        <v>73</v>
      </c>
      <c r="G106" s="85" t="s">
        <v>0</v>
      </c>
      <c r="H106" s="85" t="s">
        <v>70</v>
      </c>
      <c r="I106" s="85" t="s">
        <v>71</v>
      </c>
      <c r="J106" s="85" t="s">
        <v>72</v>
      </c>
      <c r="K106" s="85" t="s">
        <v>73</v>
      </c>
      <c r="L106" s="85" t="s">
        <v>0</v>
      </c>
      <c r="M106" s="85" t="s">
        <v>70</v>
      </c>
      <c r="N106" s="85" t="s">
        <v>71</v>
      </c>
      <c r="O106" s="85" t="s">
        <v>72</v>
      </c>
      <c r="P106" s="85" t="s">
        <v>73</v>
      </c>
      <c r="Q106" s="85" t="s">
        <v>0</v>
      </c>
      <c r="R106" s="85" t="s">
        <v>70</v>
      </c>
      <c r="S106" s="85" t="s">
        <v>71</v>
      </c>
      <c r="T106" s="85" t="s">
        <v>72</v>
      </c>
      <c r="U106" s="85" t="s">
        <v>73</v>
      </c>
      <c r="V106" s="85" t="s">
        <v>0</v>
      </c>
      <c r="W106" s="85" t="s">
        <v>70</v>
      </c>
      <c r="X106" s="85" t="s">
        <v>71</v>
      </c>
      <c r="Y106" s="85" t="s">
        <v>72</v>
      </c>
      <c r="Z106" s="85" t="s">
        <v>73</v>
      </c>
      <c r="AA106" s="85" t="s">
        <v>0</v>
      </c>
      <c r="AB106" s="85" t="s">
        <v>70</v>
      </c>
      <c r="AC106" s="85" t="s">
        <v>71</v>
      </c>
      <c r="AD106" s="85" t="s">
        <v>72</v>
      </c>
      <c r="AE106" s="85" t="s">
        <v>73</v>
      </c>
      <c r="AF106" s="85" t="s">
        <v>0</v>
      </c>
      <c r="AG106" s="85" t="s">
        <v>70</v>
      </c>
      <c r="AH106" s="85" t="s">
        <v>71</v>
      </c>
      <c r="AI106" s="85" t="s">
        <v>72</v>
      </c>
      <c r="AJ106" s="85" t="s">
        <v>73</v>
      </c>
      <c r="AK106" s="85" t="s">
        <v>0</v>
      </c>
      <c r="AL106" s="85" t="s">
        <v>70</v>
      </c>
      <c r="AM106" s="85" t="s">
        <v>71</v>
      </c>
      <c r="AN106" s="85" t="s">
        <v>72</v>
      </c>
      <c r="AO106" s="85" t="s">
        <v>73</v>
      </c>
      <c r="AP106" s="85" t="s">
        <v>0</v>
      </c>
      <c r="AQ106" s="85" t="s">
        <v>70</v>
      </c>
      <c r="AR106" s="85" t="s">
        <v>71</v>
      </c>
      <c r="AS106" s="85" t="s">
        <v>72</v>
      </c>
      <c r="AT106" s="85" t="s">
        <v>73</v>
      </c>
      <c r="AU106" s="85" t="s">
        <v>0</v>
      </c>
      <c r="AV106" s="85" t="s">
        <v>70</v>
      </c>
      <c r="AW106" s="85" t="s">
        <v>71</v>
      </c>
      <c r="AX106" s="85" t="s">
        <v>72</v>
      </c>
      <c r="AY106" s="85" t="s">
        <v>73</v>
      </c>
      <c r="AZ106" s="85" t="s">
        <v>0</v>
      </c>
      <c r="BA106" s="85" t="s">
        <v>70</v>
      </c>
      <c r="BB106" s="85" t="s">
        <v>71</v>
      </c>
      <c r="BC106" s="85" t="s">
        <v>72</v>
      </c>
      <c r="BD106" s="85" t="s">
        <v>73</v>
      </c>
      <c r="BE106" s="85" t="s">
        <v>0</v>
      </c>
      <c r="BF106" s="85" t="s">
        <v>70</v>
      </c>
      <c r="BG106" s="85" t="s">
        <v>71</v>
      </c>
      <c r="BH106" s="85" t="s">
        <v>72</v>
      </c>
      <c r="BI106" s="85" t="s">
        <v>73</v>
      </c>
      <c r="BJ106" s="85" t="s">
        <v>0</v>
      </c>
      <c r="BK106" s="85" t="s">
        <v>70</v>
      </c>
      <c r="BL106" s="85" t="s">
        <v>71</v>
      </c>
      <c r="BM106" s="85" t="s">
        <v>72</v>
      </c>
      <c r="BN106" s="85" t="s">
        <v>73</v>
      </c>
      <c r="BO106" s="85" t="s">
        <v>0</v>
      </c>
      <c r="BP106" s="85" t="s">
        <v>70</v>
      </c>
      <c r="BQ106" s="85" t="s">
        <v>71</v>
      </c>
      <c r="BR106" s="85" t="s">
        <v>72</v>
      </c>
      <c r="BS106" s="85" t="s">
        <v>73</v>
      </c>
      <c r="BT106" s="85" t="s">
        <v>0</v>
      </c>
      <c r="BU106" s="85" t="s">
        <v>70</v>
      </c>
      <c r="BV106" s="85" t="s">
        <v>71</v>
      </c>
      <c r="BW106" s="85" t="s">
        <v>72</v>
      </c>
      <c r="BX106" s="85" t="s">
        <v>73</v>
      </c>
      <c r="BY106" s="85" t="s">
        <v>0</v>
      </c>
      <c r="BZ106" s="85" t="s">
        <v>70</v>
      </c>
      <c r="CA106" s="85" t="s">
        <v>71</v>
      </c>
      <c r="CB106" s="85" t="s">
        <v>72</v>
      </c>
      <c r="CC106" s="85" t="s">
        <v>73</v>
      </c>
      <c r="CD106" s="85" t="s">
        <v>0</v>
      </c>
      <c r="CE106" s="85" t="s">
        <v>70</v>
      </c>
      <c r="CF106" s="85" t="s">
        <v>71</v>
      </c>
      <c r="CG106" s="85" t="s">
        <v>72</v>
      </c>
      <c r="CH106" s="85" t="s">
        <v>73</v>
      </c>
      <c r="CI106" s="85" t="s">
        <v>0</v>
      </c>
      <c r="CJ106" s="85" t="s">
        <v>70</v>
      </c>
      <c r="CK106" s="85" t="s">
        <v>71</v>
      </c>
      <c r="CL106" s="85" t="s">
        <v>72</v>
      </c>
      <c r="CM106" s="85" t="s">
        <v>73</v>
      </c>
      <c r="CN106" s="85" t="s">
        <v>0</v>
      </c>
    </row>
    <row r="107" spans="1:92" s="49" customFormat="1" x14ac:dyDescent="0.2">
      <c r="A107" s="22" t="s">
        <v>3</v>
      </c>
      <c r="B107" s="4" t="s">
        <v>144</v>
      </c>
      <c r="C107" s="50">
        <v>0</v>
      </c>
      <c r="D107" s="91">
        <v>0</v>
      </c>
      <c r="E107" s="50">
        <v>0</v>
      </c>
      <c r="F107" s="50">
        <v>0</v>
      </c>
      <c r="G107" s="50">
        <v>0</v>
      </c>
      <c r="H107" s="50">
        <v>0</v>
      </c>
      <c r="I107" s="91">
        <v>0</v>
      </c>
      <c r="J107" s="50">
        <v>0</v>
      </c>
      <c r="K107" s="50">
        <v>0</v>
      </c>
      <c r="L107" s="50">
        <v>0</v>
      </c>
      <c r="M107" s="50">
        <v>0</v>
      </c>
      <c r="N107" s="91">
        <v>0</v>
      </c>
      <c r="O107" s="50">
        <v>0</v>
      </c>
      <c r="P107" s="50">
        <v>0</v>
      </c>
      <c r="Q107" s="50">
        <v>0</v>
      </c>
      <c r="R107" s="50">
        <v>0</v>
      </c>
      <c r="S107" s="91">
        <v>0</v>
      </c>
      <c r="T107" s="50">
        <v>0</v>
      </c>
      <c r="U107" s="50">
        <v>0</v>
      </c>
      <c r="V107" s="50">
        <v>0</v>
      </c>
      <c r="W107" s="50">
        <v>0</v>
      </c>
      <c r="X107" s="91">
        <v>0</v>
      </c>
      <c r="Y107" s="50">
        <v>0</v>
      </c>
      <c r="Z107" s="50">
        <v>0</v>
      </c>
      <c r="AA107" s="50">
        <v>0</v>
      </c>
      <c r="AB107" s="50">
        <v>0</v>
      </c>
      <c r="AC107" s="91">
        <v>0</v>
      </c>
      <c r="AD107" s="50">
        <v>0</v>
      </c>
      <c r="AE107" s="50">
        <v>0</v>
      </c>
      <c r="AF107" s="50">
        <v>0</v>
      </c>
      <c r="AG107" s="50">
        <v>0</v>
      </c>
      <c r="AH107" s="91">
        <v>0</v>
      </c>
      <c r="AI107" s="50">
        <v>0</v>
      </c>
      <c r="AJ107" s="50">
        <v>0</v>
      </c>
      <c r="AK107" s="50">
        <v>0</v>
      </c>
      <c r="AL107" s="50">
        <v>0</v>
      </c>
      <c r="AM107" s="91">
        <v>0</v>
      </c>
      <c r="AN107" s="50">
        <v>0</v>
      </c>
      <c r="AO107" s="50">
        <v>0</v>
      </c>
      <c r="AP107" s="50">
        <v>0</v>
      </c>
      <c r="AQ107" s="50">
        <v>0</v>
      </c>
      <c r="AR107" s="91">
        <v>0</v>
      </c>
      <c r="AS107" s="50">
        <v>0</v>
      </c>
      <c r="AT107" s="50">
        <v>0</v>
      </c>
      <c r="AU107" s="50">
        <v>0</v>
      </c>
      <c r="AV107" s="50">
        <v>0</v>
      </c>
      <c r="AW107" s="91">
        <v>0</v>
      </c>
      <c r="AX107" s="50">
        <v>0</v>
      </c>
      <c r="AY107" s="50">
        <v>0</v>
      </c>
      <c r="AZ107" s="50">
        <v>0</v>
      </c>
      <c r="BA107" s="50">
        <v>0</v>
      </c>
      <c r="BB107" s="91">
        <v>0</v>
      </c>
      <c r="BC107" s="50">
        <v>0</v>
      </c>
      <c r="BD107" s="50">
        <v>0</v>
      </c>
      <c r="BE107" s="50">
        <v>0</v>
      </c>
      <c r="BF107" s="50">
        <v>0</v>
      </c>
      <c r="BG107" s="91">
        <v>0</v>
      </c>
      <c r="BH107" s="50">
        <v>0</v>
      </c>
      <c r="BI107" s="50">
        <v>0</v>
      </c>
      <c r="BJ107" s="50">
        <v>0</v>
      </c>
      <c r="BK107" s="50">
        <v>0</v>
      </c>
      <c r="BL107" s="91">
        <v>0</v>
      </c>
      <c r="BM107" s="50">
        <v>0</v>
      </c>
      <c r="BN107" s="50">
        <v>0</v>
      </c>
      <c r="BO107" s="50">
        <v>0</v>
      </c>
      <c r="BP107" s="50">
        <v>0</v>
      </c>
      <c r="BQ107" s="91">
        <v>0</v>
      </c>
      <c r="BR107" s="50">
        <v>0</v>
      </c>
      <c r="BS107" s="50">
        <v>0</v>
      </c>
      <c r="BT107" s="50">
        <v>0</v>
      </c>
      <c r="BU107" s="50">
        <v>0</v>
      </c>
      <c r="BV107" s="91">
        <v>0</v>
      </c>
      <c r="BW107" s="50">
        <v>0</v>
      </c>
      <c r="BX107" s="50">
        <v>0</v>
      </c>
      <c r="BY107" s="50">
        <v>0</v>
      </c>
      <c r="BZ107" s="50">
        <v>0</v>
      </c>
      <c r="CA107" s="91">
        <v>0</v>
      </c>
      <c r="CB107" s="50">
        <v>0</v>
      </c>
      <c r="CC107" s="50">
        <v>0</v>
      </c>
      <c r="CD107" s="50">
        <v>0</v>
      </c>
      <c r="CE107" s="50">
        <v>0</v>
      </c>
      <c r="CF107" s="91">
        <v>0</v>
      </c>
      <c r="CG107" s="50">
        <v>0</v>
      </c>
      <c r="CH107" s="50">
        <v>0</v>
      </c>
      <c r="CI107" s="50">
        <v>0</v>
      </c>
      <c r="CJ107" s="50">
        <v>0</v>
      </c>
      <c r="CK107" s="91">
        <v>0</v>
      </c>
      <c r="CL107" s="50">
        <v>0</v>
      </c>
      <c r="CM107" s="50">
        <v>0</v>
      </c>
      <c r="CN107" s="50">
        <v>0</v>
      </c>
    </row>
    <row r="108" spans="1:92" s="49" customFormat="1" x14ac:dyDescent="0.2">
      <c r="A108" s="22" t="s">
        <v>4</v>
      </c>
      <c r="B108" s="4" t="s">
        <v>145</v>
      </c>
      <c r="C108" s="50">
        <v>0</v>
      </c>
      <c r="D108" s="91">
        <v>0</v>
      </c>
      <c r="E108" s="50">
        <v>0</v>
      </c>
      <c r="F108" s="50">
        <v>0</v>
      </c>
      <c r="G108" s="50">
        <v>0</v>
      </c>
      <c r="H108" s="50">
        <v>0</v>
      </c>
      <c r="I108" s="91">
        <v>0</v>
      </c>
      <c r="J108" s="50">
        <v>0</v>
      </c>
      <c r="K108" s="50">
        <v>0</v>
      </c>
      <c r="L108" s="50">
        <v>0</v>
      </c>
      <c r="M108" s="50">
        <v>0</v>
      </c>
      <c r="N108" s="91">
        <v>0</v>
      </c>
      <c r="O108" s="50">
        <v>0</v>
      </c>
      <c r="P108" s="50">
        <v>0</v>
      </c>
      <c r="Q108" s="50">
        <v>0</v>
      </c>
      <c r="R108" s="50">
        <v>0</v>
      </c>
      <c r="S108" s="91">
        <v>0</v>
      </c>
      <c r="T108" s="50">
        <v>0</v>
      </c>
      <c r="U108" s="50">
        <v>0</v>
      </c>
      <c r="V108" s="50">
        <v>0</v>
      </c>
      <c r="W108" s="50">
        <v>0</v>
      </c>
      <c r="X108" s="91">
        <v>0</v>
      </c>
      <c r="Y108" s="50">
        <v>0</v>
      </c>
      <c r="Z108" s="50">
        <v>0</v>
      </c>
      <c r="AA108" s="50">
        <v>0</v>
      </c>
      <c r="AB108" s="50">
        <v>0</v>
      </c>
      <c r="AC108" s="91">
        <v>0</v>
      </c>
      <c r="AD108" s="50">
        <v>0</v>
      </c>
      <c r="AE108" s="50">
        <v>0</v>
      </c>
      <c r="AF108" s="50">
        <v>0</v>
      </c>
      <c r="AG108" s="50">
        <v>0</v>
      </c>
      <c r="AH108" s="91">
        <v>0</v>
      </c>
      <c r="AI108" s="50">
        <v>0</v>
      </c>
      <c r="AJ108" s="50">
        <v>0</v>
      </c>
      <c r="AK108" s="50">
        <v>0</v>
      </c>
      <c r="AL108" s="50">
        <v>0</v>
      </c>
      <c r="AM108" s="91">
        <v>0</v>
      </c>
      <c r="AN108" s="50">
        <v>0</v>
      </c>
      <c r="AO108" s="50">
        <v>0</v>
      </c>
      <c r="AP108" s="50">
        <v>0</v>
      </c>
      <c r="AQ108" s="50">
        <v>0</v>
      </c>
      <c r="AR108" s="91">
        <v>0</v>
      </c>
      <c r="AS108" s="50">
        <v>0</v>
      </c>
      <c r="AT108" s="50">
        <v>0</v>
      </c>
      <c r="AU108" s="50">
        <v>0</v>
      </c>
      <c r="AV108" s="50">
        <v>0</v>
      </c>
      <c r="AW108" s="91">
        <v>0</v>
      </c>
      <c r="AX108" s="50">
        <v>0</v>
      </c>
      <c r="AY108" s="50">
        <v>0</v>
      </c>
      <c r="AZ108" s="50">
        <v>0</v>
      </c>
      <c r="BA108" s="50">
        <v>0</v>
      </c>
      <c r="BB108" s="91">
        <v>0</v>
      </c>
      <c r="BC108" s="50">
        <v>0</v>
      </c>
      <c r="BD108" s="50">
        <v>0</v>
      </c>
      <c r="BE108" s="50">
        <v>0</v>
      </c>
      <c r="BF108" s="50">
        <v>0</v>
      </c>
      <c r="BG108" s="91">
        <v>0</v>
      </c>
      <c r="BH108" s="50">
        <v>0</v>
      </c>
      <c r="BI108" s="50">
        <v>0</v>
      </c>
      <c r="BJ108" s="50">
        <v>0</v>
      </c>
      <c r="BK108" s="50">
        <v>0</v>
      </c>
      <c r="BL108" s="91">
        <v>0</v>
      </c>
      <c r="BM108" s="50">
        <v>0</v>
      </c>
      <c r="BN108" s="50">
        <v>0</v>
      </c>
      <c r="BO108" s="50">
        <v>0</v>
      </c>
      <c r="BP108" s="50">
        <v>0</v>
      </c>
      <c r="BQ108" s="91">
        <v>0</v>
      </c>
      <c r="BR108" s="50">
        <v>0</v>
      </c>
      <c r="BS108" s="50">
        <v>0</v>
      </c>
      <c r="BT108" s="50">
        <v>0</v>
      </c>
      <c r="BU108" s="50">
        <v>0</v>
      </c>
      <c r="BV108" s="91">
        <v>0</v>
      </c>
      <c r="BW108" s="50">
        <v>0</v>
      </c>
      <c r="BX108" s="50">
        <v>0</v>
      </c>
      <c r="BY108" s="50">
        <v>0</v>
      </c>
      <c r="BZ108" s="50">
        <v>0</v>
      </c>
      <c r="CA108" s="91">
        <v>0</v>
      </c>
      <c r="CB108" s="50">
        <v>0</v>
      </c>
      <c r="CC108" s="50">
        <v>0</v>
      </c>
      <c r="CD108" s="50">
        <v>0</v>
      </c>
      <c r="CE108" s="50">
        <v>0</v>
      </c>
      <c r="CF108" s="91">
        <v>0</v>
      </c>
      <c r="CG108" s="50">
        <v>0</v>
      </c>
      <c r="CH108" s="50">
        <v>0</v>
      </c>
      <c r="CI108" s="50">
        <v>0</v>
      </c>
      <c r="CJ108" s="50">
        <v>0</v>
      </c>
      <c r="CK108" s="91">
        <v>0</v>
      </c>
      <c r="CL108" s="50">
        <v>0</v>
      </c>
      <c r="CM108" s="50">
        <v>0</v>
      </c>
      <c r="CN108" s="50">
        <v>0</v>
      </c>
    </row>
    <row r="109" spans="1:92" s="49" customFormat="1" x14ac:dyDescent="0.2">
      <c r="A109" s="22" t="s">
        <v>5</v>
      </c>
      <c r="B109" s="4" t="s">
        <v>83</v>
      </c>
      <c r="C109" s="78">
        <v>0</v>
      </c>
      <c r="D109" s="91">
        <v>0</v>
      </c>
      <c r="E109" s="78">
        <v>0</v>
      </c>
      <c r="F109" s="78">
        <v>0</v>
      </c>
      <c r="G109" s="78">
        <v>0</v>
      </c>
      <c r="H109" s="78">
        <v>0.47928190198932558</v>
      </c>
      <c r="I109" s="91">
        <v>0.52071809801067448</v>
      </c>
      <c r="J109" s="78">
        <v>0</v>
      </c>
      <c r="K109" s="78">
        <v>0</v>
      </c>
      <c r="L109" s="78">
        <v>0</v>
      </c>
      <c r="M109" s="78">
        <v>0.47928190198932558</v>
      </c>
      <c r="N109" s="91">
        <v>0.52071809801067448</v>
      </c>
      <c r="O109" s="78">
        <v>0</v>
      </c>
      <c r="P109" s="78">
        <v>0</v>
      </c>
      <c r="Q109" s="78">
        <v>0</v>
      </c>
      <c r="R109" s="78">
        <v>0</v>
      </c>
      <c r="S109" s="91">
        <v>0</v>
      </c>
      <c r="T109" s="78">
        <v>0</v>
      </c>
      <c r="U109" s="78">
        <v>0</v>
      </c>
      <c r="V109" s="78">
        <v>0</v>
      </c>
      <c r="W109" s="78">
        <v>0</v>
      </c>
      <c r="X109" s="91">
        <v>0</v>
      </c>
      <c r="Y109" s="78">
        <v>0</v>
      </c>
      <c r="Z109" s="78">
        <v>0</v>
      </c>
      <c r="AA109" s="78">
        <v>0</v>
      </c>
      <c r="AB109" s="78">
        <v>0</v>
      </c>
      <c r="AC109" s="91">
        <v>0</v>
      </c>
      <c r="AD109" s="78">
        <v>0</v>
      </c>
      <c r="AE109" s="78">
        <v>0</v>
      </c>
      <c r="AF109" s="78">
        <v>0</v>
      </c>
      <c r="AG109" s="78">
        <v>0</v>
      </c>
      <c r="AH109" s="91">
        <v>0</v>
      </c>
      <c r="AI109" s="78">
        <v>0</v>
      </c>
      <c r="AJ109" s="78">
        <v>0</v>
      </c>
      <c r="AK109" s="78">
        <v>0</v>
      </c>
      <c r="AL109" s="78">
        <v>0</v>
      </c>
      <c r="AM109" s="91">
        <v>0</v>
      </c>
      <c r="AN109" s="78">
        <v>0</v>
      </c>
      <c r="AO109" s="78">
        <v>0</v>
      </c>
      <c r="AP109" s="78">
        <v>0</v>
      </c>
      <c r="AQ109" s="78">
        <v>0</v>
      </c>
      <c r="AR109" s="91">
        <v>0</v>
      </c>
      <c r="AS109" s="78">
        <v>0</v>
      </c>
      <c r="AT109" s="78">
        <v>0</v>
      </c>
      <c r="AU109" s="78">
        <v>0</v>
      </c>
      <c r="AV109" s="78">
        <v>0</v>
      </c>
      <c r="AW109" s="91">
        <v>0</v>
      </c>
      <c r="AX109" s="78">
        <v>0</v>
      </c>
      <c r="AY109" s="78">
        <v>0</v>
      </c>
      <c r="AZ109" s="78">
        <v>0</v>
      </c>
      <c r="BA109" s="78">
        <v>0</v>
      </c>
      <c r="BB109" s="91">
        <v>0</v>
      </c>
      <c r="BC109" s="78">
        <v>0</v>
      </c>
      <c r="BD109" s="78">
        <v>0</v>
      </c>
      <c r="BE109" s="78">
        <v>0</v>
      </c>
      <c r="BF109" s="78">
        <v>0</v>
      </c>
      <c r="BG109" s="91">
        <v>0</v>
      </c>
      <c r="BH109" s="78">
        <v>0</v>
      </c>
      <c r="BI109" s="78">
        <v>0</v>
      </c>
      <c r="BJ109" s="78">
        <v>0</v>
      </c>
      <c r="BK109" s="78">
        <v>0</v>
      </c>
      <c r="BL109" s="91">
        <v>0</v>
      </c>
      <c r="BM109" s="78">
        <v>0</v>
      </c>
      <c r="BN109" s="78">
        <v>0</v>
      </c>
      <c r="BO109" s="78">
        <v>0</v>
      </c>
      <c r="BP109" s="78">
        <v>0</v>
      </c>
      <c r="BQ109" s="91">
        <v>0</v>
      </c>
      <c r="BR109" s="78">
        <v>0</v>
      </c>
      <c r="BS109" s="78">
        <v>0</v>
      </c>
      <c r="BT109" s="78">
        <v>0</v>
      </c>
      <c r="BU109" s="78">
        <v>0</v>
      </c>
      <c r="BV109" s="91">
        <v>0</v>
      </c>
      <c r="BW109" s="78">
        <v>0</v>
      </c>
      <c r="BX109" s="78">
        <v>0</v>
      </c>
      <c r="BY109" s="78">
        <v>0</v>
      </c>
      <c r="BZ109" s="78">
        <v>0.47928190198932558</v>
      </c>
      <c r="CA109" s="91">
        <v>0.52071809801067448</v>
      </c>
      <c r="CB109" s="78">
        <v>0</v>
      </c>
      <c r="CC109" s="78">
        <v>0</v>
      </c>
      <c r="CD109" s="78">
        <v>0</v>
      </c>
      <c r="CE109" s="78">
        <v>0</v>
      </c>
      <c r="CF109" s="91">
        <v>0</v>
      </c>
      <c r="CG109" s="78">
        <v>0</v>
      </c>
      <c r="CH109" s="78">
        <v>0</v>
      </c>
      <c r="CI109" s="78">
        <v>0</v>
      </c>
      <c r="CJ109" s="78">
        <v>0.47928190198932558</v>
      </c>
      <c r="CK109" s="91">
        <v>0.52071809801067448</v>
      </c>
      <c r="CL109" s="78">
        <v>0</v>
      </c>
      <c r="CM109" s="78">
        <v>0</v>
      </c>
      <c r="CN109" s="78">
        <v>0</v>
      </c>
    </row>
    <row r="110" spans="1:92" x14ac:dyDescent="0.2">
      <c r="A110" s="22" t="s">
        <v>6</v>
      </c>
      <c r="B110" s="4" t="s">
        <v>84</v>
      </c>
      <c r="C110" s="50">
        <v>0.71671195652173914</v>
      </c>
      <c r="D110" s="91">
        <v>0.28328804347826086</v>
      </c>
      <c r="E110" s="50">
        <v>0</v>
      </c>
      <c r="F110" s="50">
        <v>0</v>
      </c>
      <c r="G110" s="50">
        <v>0</v>
      </c>
      <c r="H110" s="50">
        <v>0.97123829182326249</v>
      </c>
      <c r="I110" s="91">
        <v>2.8761708176737483E-2</v>
      </c>
      <c r="J110" s="50">
        <v>0</v>
      </c>
      <c r="K110" s="50">
        <v>0</v>
      </c>
      <c r="L110" s="50">
        <v>0</v>
      </c>
      <c r="M110" s="50">
        <v>0</v>
      </c>
      <c r="N110" s="91">
        <v>1</v>
      </c>
      <c r="O110" s="50">
        <v>0</v>
      </c>
      <c r="P110" s="50">
        <v>0</v>
      </c>
      <c r="Q110" s="50">
        <v>0</v>
      </c>
      <c r="R110" s="50">
        <v>0.9780341256890186</v>
      </c>
      <c r="S110" s="91">
        <v>2.1965874310981435E-2</v>
      </c>
      <c r="T110" s="50">
        <v>0</v>
      </c>
      <c r="U110" s="50">
        <v>0</v>
      </c>
      <c r="V110" s="50">
        <v>0</v>
      </c>
      <c r="W110" s="50">
        <v>0</v>
      </c>
      <c r="X110" s="91">
        <v>0</v>
      </c>
      <c r="Y110" s="50">
        <v>0</v>
      </c>
      <c r="Z110" s="50">
        <v>0</v>
      </c>
      <c r="AA110" s="50">
        <v>0</v>
      </c>
      <c r="AB110" s="50">
        <v>0</v>
      </c>
      <c r="AC110" s="91">
        <v>0</v>
      </c>
      <c r="AD110" s="50">
        <v>0</v>
      </c>
      <c r="AE110" s="50">
        <v>0</v>
      </c>
      <c r="AF110" s="50">
        <v>0</v>
      </c>
      <c r="AG110" s="50">
        <v>0</v>
      </c>
      <c r="AH110" s="91">
        <v>0</v>
      </c>
      <c r="AI110" s="50">
        <v>0</v>
      </c>
      <c r="AJ110" s="50">
        <v>0</v>
      </c>
      <c r="AK110" s="50">
        <v>0</v>
      </c>
      <c r="AL110" s="50">
        <v>0</v>
      </c>
      <c r="AM110" s="91">
        <v>0</v>
      </c>
      <c r="AN110" s="50">
        <v>0</v>
      </c>
      <c r="AO110" s="50">
        <v>0</v>
      </c>
      <c r="AP110" s="50">
        <v>0</v>
      </c>
      <c r="AQ110" s="50">
        <v>1</v>
      </c>
      <c r="AR110" s="91">
        <v>0</v>
      </c>
      <c r="AS110" s="50">
        <v>0</v>
      </c>
      <c r="AT110" s="50">
        <v>0</v>
      </c>
      <c r="AU110" s="50">
        <v>0</v>
      </c>
      <c r="AV110" s="50">
        <v>0</v>
      </c>
      <c r="AW110" s="91">
        <v>0</v>
      </c>
      <c r="AX110" s="50">
        <v>0</v>
      </c>
      <c r="AY110" s="50">
        <v>0</v>
      </c>
      <c r="AZ110" s="50">
        <v>0</v>
      </c>
      <c r="BA110" s="50">
        <v>0</v>
      </c>
      <c r="BB110" s="91">
        <v>1</v>
      </c>
      <c r="BC110" s="50">
        <v>0</v>
      </c>
      <c r="BD110" s="50">
        <v>0</v>
      </c>
      <c r="BE110" s="50">
        <v>0</v>
      </c>
      <c r="BF110" s="50">
        <v>0.90578432943438547</v>
      </c>
      <c r="BG110" s="91">
        <v>9.4215670565614487E-2</v>
      </c>
      <c r="BH110" s="50">
        <v>0</v>
      </c>
      <c r="BI110" s="50">
        <v>0</v>
      </c>
      <c r="BJ110" s="50">
        <v>0</v>
      </c>
      <c r="BK110" s="50">
        <v>1</v>
      </c>
      <c r="BL110" s="91">
        <v>0</v>
      </c>
      <c r="BM110" s="50">
        <v>0</v>
      </c>
      <c r="BN110" s="50">
        <v>0</v>
      </c>
      <c r="BO110" s="50">
        <v>0</v>
      </c>
      <c r="BP110" s="50">
        <v>0</v>
      </c>
      <c r="BQ110" s="91">
        <v>0</v>
      </c>
      <c r="BR110" s="50">
        <v>0</v>
      </c>
      <c r="BS110" s="50">
        <v>0</v>
      </c>
      <c r="BT110" s="50">
        <v>0</v>
      </c>
      <c r="BU110" s="50">
        <v>0</v>
      </c>
      <c r="BV110" s="91">
        <v>0</v>
      </c>
      <c r="BW110" s="50">
        <v>0</v>
      </c>
      <c r="BX110" s="50">
        <v>0</v>
      </c>
      <c r="BY110" s="50">
        <v>0</v>
      </c>
      <c r="BZ110" s="50">
        <v>0.96521898815535767</v>
      </c>
      <c r="CA110" s="91">
        <v>3.4781011844642364E-2</v>
      </c>
      <c r="CB110" s="50">
        <v>0</v>
      </c>
      <c r="CC110" s="50">
        <v>0</v>
      </c>
      <c r="CD110" s="50">
        <v>0</v>
      </c>
      <c r="CE110" s="50">
        <v>0</v>
      </c>
      <c r="CF110" s="91">
        <v>0</v>
      </c>
      <c r="CG110" s="50">
        <v>0</v>
      </c>
      <c r="CH110" s="50">
        <v>0</v>
      </c>
      <c r="CI110" s="50">
        <v>0</v>
      </c>
      <c r="CJ110" s="50">
        <v>0.96521898815535767</v>
      </c>
      <c r="CK110" s="91">
        <v>3.4781011844642364E-2</v>
      </c>
      <c r="CL110" s="50">
        <v>0</v>
      </c>
      <c r="CM110" s="50">
        <v>0</v>
      </c>
      <c r="CN110" s="50">
        <v>0</v>
      </c>
    </row>
    <row r="111" spans="1:92" x14ac:dyDescent="0.2">
      <c r="A111" s="22" t="s">
        <v>134</v>
      </c>
      <c r="B111" s="4" t="s">
        <v>9</v>
      </c>
      <c r="C111" s="50">
        <v>1</v>
      </c>
      <c r="D111" s="91">
        <v>0</v>
      </c>
      <c r="E111" s="50">
        <v>0</v>
      </c>
      <c r="F111" s="50">
        <v>0</v>
      </c>
      <c r="G111" s="50">
        <v>0</v>
      </c>
      <c r="H111" s="50">
        <v>1</v>
      </c>
      <c r="I111" s="91">
        <v>0</v>
      </c>
      <c r="J111" s="50">
        <v>0</v>
      </c>
      <c r="K111" s="50">
        <v>0</v>
      </c>
      <c r="L111" s="50">
        <v>0</v>
      </c>
      <c r="M111" s="50">
        <v>1</v>
      </c>
      <c r="N111" s="91">
        <v>0</v>
      </c>
      <c r="O111" s="50">
        <v>0</v>
      </c>
      <c r="P111" s="50">
        <v>0</v>
      </c>
      <c r="Q111" s="50">
        <v>0</v>
      </c>
      <c r="R111" s="50">
        <v>1</v>
      </c>
      <c r="S111" s="91">
        <v>0</v>
      </c>
      <c r="T111" s="50">
        <v>0</v>
      </c>
      <c r="U111" s="50">
        <v>0</v>
      </c>
      <c r="V111" s="50">
        <v>0</v>
      </c>
      <c r="W111" s="50">
        <v>0</v>
      </c>
      <c r="X111" s="91">
        <v>0</v>
      </c>
      <c r="Y111" s="50">
        <v>0</v>
      </c>
      <c r="Z111" s="50">
        <v>0</v>
      </c>
      <c r="AA111" s="50">
        <v>0</v>
      </c>
      <c r="AB111" s="50">
        <v>1</v>
      </c>
      <c r="AC111" s="91">
        <v>0</v>
      </c>
      <c r="AD111" s="50">
        <v>0</v>
      </c>
      <c r="AE111" s="50">
        <v>0</v>
      </c>
      <c r="AF111" s="50">
        <v>0</v>
      </c>
      <c r="AG111" s="50">
        <v>1</v>
      </c>
      <c r="AH111" s="91">
        <v>0</v>
      </c>
      <c r="AI111" s="50">
        <v>0</v>
      </c>
      <c r="AJ111" s="50">
        <v>0</v>
      </c>
      <c r="AK111" s="50">
        <v>0</v>
      </c>
      <c r="AL111" s="50">
        <v>1</v>
      </c>
      <c r="AM111" s="91">
        <v>0</v>
      </c>
      <c r="AN111" s="50">
        <v>0</v>
      </c>
      <c r="AO111" s="50">
        <v>0</v>
      </c>
      <c r="AP111" s="50">
        <v>0</v>
      </c>
      <c r="AQ111" s="50">
        <v>1</v>
      </c>
      <c r="AR111" s="91">
        <v>0</v>
      </c>
      <c r="AS111" s="50">
        <v>0</v>
      </c>
      <c r="AT111" s="50">
        <v>0</v>
      </c>
      <c r="AU111" s="50">
        <v>0</v>
      </c>
      <c r="AV111" s="50">
        <v>1</v>
      </c>
      <c r="AW111" s="91">
        <v>0</v>
      </c>
      <c r="AX111" s="50">
        <v>0</v>
      </c>
      <c r="AY111" s="50">
        <v>0</v>
      </c>
      <c r="AZ111" s="50">
        <v>0</v>
      </c>
      <c r="BA111" s="50">
        <v>1</v>
      </c>
      <c r="BB111" s="91">
        <v>0</v>
      </c>
      <c r="BC111" s="50">
        <v>0</v>
      </c>
      <c r="BD111" s="50">
        <v>0</v>
      </c>
      <c r="BE111" s="50">
        <v>0</v>
      </c>
      <c r="BF111" s="50">
        <v>1</v>
      </c>
      <c r="BG111" s="91">
        <v>0</v>
      </c>
      <c r="BH111" s="50">
        <v>0</v>
      </c>
      <c r="BI111" s="50">
        <v>0</v>
      </c>
      <c r="BJ111" s="50">
        <v>0</v>
      </c>
      <c r="BK111" s="50">
        <v>1</v>
      </c>
      <c r="BL111" s="91">
        <v>0</v>
      </c>
      <c r="BM111" s="50">
        <v>0</v>
      </c>
      <c r="BN111" s="50">
        <v>0</v>
      </c>
      <c r="BO111" s="50">
        <v>0</v>
      </c>
      <c r="BP111" s="50">
        <v>1</v>
      </c>
      <c r="BQ111" s="91">
        <v>0</v>
      </c>
      <c r="BR111" s="50">
        <v>0</v>
      </c>
      <c r="BS111" s="50">
        <v>0</v>
      </c>
      <c r="BT111" s="50">
        <v>0</v>
      </c>
      <c r="BU111" s="50">
        <v>0</v>
      </c>
      <c r="BV111" s="91">
        <v>0</v>
      </c>
      <c r="BW111" s="50">
        <v>0</v>
      </c>
      <c r="BX111" s="50">
        <v>0</v>
      </c>
      <c r="BY111" s="50">
        <v>0</v>
      </c>
      <c r="BZ111" s="50">
        <v>1</v>
      </c>
      <c r="CA111" s="91">
        <v>0</v>
      </c>
      <c r="CB111" s="50">
        <v>0</v>
      </c>
      <c r="CC111" s="50">
        <v>0</v>
      </c>
      <c r="CD111" s="50">
        <v>0</v>
      </c>
      <c r="CE111" s="50">
        <v>0</v>
      </c>
      <c r="CF111" s="91">
        <v>0</v>
      </c>
      <c r="CG111" s="50">
        <v>0</v>
      </c>
      <c r="CH111" s="50">
        <v>0</v>
      </c>
      <c r="CI111" s="50">
        <v>0</v>
      </c>
      <c r="CJ111" s="50">
        <v>1</v>
      </c>
      <c r="CK111" s="91">
        <v>0</v>
      </c>
      <c r="CL111" s="50">
        <v>0</v>
      </c>
      <c r="CM111" s="50">
        <v>0</v>
      </c>
      <c r="CN111" s="50">
        <v>0</v>
      </c>
    </row>
    <row r="112" spans="1:92" x14ac:dyDescent="0.2">
      <c r="A112" s="22" t="s">
        <v>7</v>
      </c>
      <c r="B112" s="4" t="s">
        <v>130</v>
      </c>
      <c r="C112" s="50">
        <v>0</v>
      </c>
      <c r="D112" s="91">
        <v>0</v>
      </c>
      <c r="E112" s="50">
        <v>0</v>
      </c>
      <c r="F112" s="50">
        <v>0</v>
      </c>
      <c r="G112" s="50">
        <v>0</v>
      </c>
      <c r="H112" s="50">
        <v>0</v>
      </c>
      <c r="I112" s="91">
        <v>0</v>
      </c>
      <c r="J112" s="50">
        <v>0</v>
      </c>
      <c r="K112" s="50">
        <v>0</v>
      </c>
      <c r="L112" s="50">
        <v>0</v>
      </c>
      <c r="M112" s="50">
        <v>0</v>
      </c>
      <c r="N112" s="91">
        <v>0</v>
      </c>
      <c r="O112" s="50">
        <v>0</v>
      </c>
      <c r="P112" s="50">
        <v>0</v>
      </c>
      <c r="Q112" s="50">
        <v>0</v>
      </c>
      <c r="R112" s="50">
        <v>0</v>
      </c>
      <c r="S112" s="91">
        <v>0</v>
      </c>
      <c r="T112" s="50">
        <v>0</v>
      </c>
      <c r="U112" s="50">
        <v>0</v>
      </c>
      <c r="V112" s="50">
        <v>0</v>
      </c>
      <c r="W112" s="50">
        <v>0</v>
      </c>
      <c r="X112" s="91">
        <v>0</v>
      </c>
      <c r="Y112" s="50">
        <v>0</v>
      </c>
      <c r="Z112" s="50">
        <v>0</v>
      </c>
      <c r="AA112" s="50">
        <v>0</v>
      </c>
      <c r="AB112" s="50">
        <v>0</v>
      </c>
      <c r="AC112" s="91">
        <v>0</v>
      </c>
      <c r="AD112" s="50">
        <v>0</v>
      </c>
      <c r="AE112" s="50">
        <v>0</v>
      </c>
      <c r="AF112" s="50">
        <v>0</v>
      </c>
      <c r="AG112" s="50">
        <v>0</v>
      </c>
      <c r="AH112" s="91">
        <v>0</v>
      </c>
      <c r="AI112" s="50">
        <v>0</v>
      </c>
      <c r="AJ112" s="50">
        <v>0</v>
      </c>
      <c r="AK112" s="50">
        <v>0</v>
      </c>
      <c r="AL112" s="50">
        <v>0</v>
      </c>
      <c r="AM112" s="91">
        <v>0</v>
      </c>
      <c r="AN112" s="50">
        <v>0</v>
      </c>
      <c r="AO112" s="50">
        <v>0</v>
      </c>
      <c r="AP112" s="50">
        <v>0</v>
      </c>
      <c r="AQ112" s="50">
        <v>0</v>
      </c>
      <c r="AR112" s="91">
        <v>0</v>
      </c>
      <c r="AS112" s="50">
        <v>0</v>
      </c>
      <c r="AT112" s="50">
        <v>0</v>
      </c>
      <c r="AU112" s="50">
        <v>0</v>
      </c>
      <c r="AV112" s="50">
        <v>0</v>
      </c>
      <c r="AW112" s="91">
        <v>0</v>
      </c>
      <c r="AX112" s="50">
        <v>0</v>
      </c>
      <c r="AY112" s="50">
        <v>0</v>
      </c>
      <c r="AZ112" s="50">
        <v>0</v>
      </c>
      <c r="BA112" s="50">
        <v>0</v>
      </c>
      <c r="BB112" s="91">
        <v>0</v>
      </c>
      <c r="BC112" s="50">
        <v>0</v>
      </c>
      <c r="BD112" s="50">
        <v>0</v>
      </c>
      <c r="BE112" s="50">
        <v>0</v>
      </c>
      <c r="BF112" s="50">
        <v>0</v>
      </c>
      <c r="BG112" s="91">
        <v>0</v>
      </c>
      <c r="BH112" s="50">
        <v>0</v>
      </c>
      <c r="BI112" s="50">
        <v>0</v>
      </c>
      <c r="BJ112" s="50">
        <v>0</v>
      </c>
      <c r="BK112" s="50">
        <v>0</v>
      </c>
      <c r="BL112" s="91">
        <v>0</v>
      </c>
      <c r="BM112" s="50">
        <v>0</v>
      </c>
      <c r="BN112" s="50">
        <v>0</v>
      </c>
      <c r="BO112" s="50">
        <v>0</v>
      </c>
      <c r="BP112" s="50">
        <v>0</v>
      </c>
      <c r="BQ112" s="91">
        <v>0</v>
      </c>
      <c r="BR112" s="50">
        <v>0</v>
      </c>
      <c r="BS112" s="50">
        <v>0</v>
      </c>
      <c r="BT112" s="50">
        <v>0</v>
      </c>
      <c r="BU112" s="50">
        <v>0</v>
      </c>
      <c r="BV112" s="91">
        <v>0</v>
      </c>
      <c r="BW112" s="50">
        <v>0</v>
      </c>
      <c r="BX112" s="50">
        <v>0</v>
      </c>
      <c r="BY112" s="50">
        <v>0</v>
      </c>
      <c r="BZ112" s="50">
        <v>0</v>
      </c>
      <c r="CA112" s="91">
        <v>0</v>
      </c>
      <c r="CB112" s="50">
        <v>0</v>
      </c>
      <c r="CC112" s="50">
        <v>0</v>
      </c>
      <c r="CD112" s="50">
        <v>0</v>
      </c>
      <c r="CE112" s="50">
        <v>0</v>
      </c>
      <c r="CF112" s="91">
        <v>0</v>
      </c>
      <c r="CG112" s="50">
        <v>0</v>
      </c>
      <c r="CH112" s="50">
        <v>0</v>
      </c>
      <c r="CI112" s="50">
        <v>0</v>
      </c>
      <c r="CJ112" s="50">
        <v>0</v>
      </c>
      <c r="CK112" s="91">
        <v>0</v>
      </c>
      <c r="CL112" s="50">
        <v>0</v>
      </c>
      <c r="CM112" s="50">
        <v>0</v>
      </c>
      <c r="CN112" s="50">
        <v>0</v>
      </c>
    </row>
    <row r="113" spans="1:92" x14ac:dyDescent="0.2">
      <c r="A113" s="22" t="s">
        <v>8</v>
      </c>
      <c r="B113" s="4" t="s">
        <v>85</v>
      </c>
      <c r="C113" s="78">
        <v>0.74231611825694643</v>
      </c>
      <c r="D113" s="91">
        <v>0.25768388174305362</v>
      </c>
      <c r="E113" s="78">
        <v>0</v>
      </c>
      <c r="F113" s="78">
        <v>0</v>
      </c>
      <c r="G113" s="78">
        <v>0</v>
      </c>
      <c r="H113" s="78">
        <v>0.99375674425774629</v>
      </c>
      <c r="I113" s="91">
        <v>6.2432557422537381E-3</v>
      </c>
      <c r="J113" s="78">
        <v>0</v>
      </c>
      <c r="K113" s="78">
        <v>0</v>
      </c>
      <c r="L113" s="78">
        <v>0</v>
      </c>
      <c r="M113" s="78">
        <v>1</v>
      </c>
      <c r="N113" s="91">
        <v>0</v>
      </c>
      <c r="O113" s="78">
        <v>0</v>
      </c>
      <c r="P113" s="78">
        <v>0</v>
      </c>
      <c r="Q113" s="78">
        <v>0</v>
      </c>
      <c r="R113" s="78">
        <v>1</v>
      </c>
      <c r="S113" s="91">
        <v>0</v>
      </c>
      <c r="T113" s="78">
        <v>0</v>
      </c>
      <c r="U113" s="78">
        <v>0</v>
      </c>
      <c r="V113" s="78">
        <v>0</v>
      </c>
      <c r="W113" s="78">
        <v>1</v>
      </c>
      <c r="X113" s="91">
        <v>0</v>
      </c>
      <c r="Y113" s="78">
        <v>0</v>
      </c>
      <c r="Z113" s="78">
        <v>0</v>
      </c>
      <c r="AA113" s="78">
        <v>0</v>
      </c>
      <c r="AB113" s="78">
        <v>1</v>
      </c>
      <c r="AC113" s="91">
        <v>0</v>
      </c>
      <c r="AD113" s="78">
        <v>0</v>
      </c>
      <c r="AE113" s="78">
        <v>0</v>
      </c>
      <c r="AF113" s="78">
        <v>0</v>
      </c>
      <c r="AG113" s="78">
        <v>1</v>
      </c>
      <c r="AH113" s="91">
        <v>0</v>
      </c>
      <c r="AI113" s="78">
        <v>0</v>
      </c>
      <c r="AJ113" s="78">
        <v>0</v>
      </c>
      <c r="AK113" s="78">
        <v>0</v>
      </c>
      <c r="AL113" s="78">
        <v>1</v>
      </c>
      <c r="AM113" s="91">
        <v>0</v>
      </c>
      <c r="AN113" s="78">
        <v>0</v>
      </c>
      <c r="AO113" s="78">
        <v>0</v>
      </c>
      <c r="AP113" s="78">
        <v>0</v>
      </c>
      <c r="AQ113" s="78">
        <v>1</v>
      </c>
      <c r="AR113" s="91">
        <v>0</v>
      </c>
      <c r="AS113" s="78">
        <v>0</v>
      </c>
      <c r="AT113" s="78">
        <v>0</v>
      </c>
      <c r="AU113" s="78">
        <v>0</v>
      </c>
      <c r="AV113" s="78">
        <v>1</v>
      </c>
      <c r="AW113" s="91">
        <v>0</v>
      </c>
      <c r="AX113" s="78">
        <v>0</v>
      </c>
      <c r="AY113" s="78">
        <v>0</v>
      </c>
      <c r="AZ113" s="78">
        <v>0</v>
      </c>
      <c r="BA113" s="78">
        <v>1</v>
      </c>
      <c r="BB113" s="91">
        <v>0</v>
      </c>
      <c r="BC113" s="78">
        <v>0</v>
      </c>
      <c r="BD113" s="78">
        <v>0</v>
      </c>
      <c r="BE113" s="78">
        <v>0</v>
      </c>
      <c r="BF113" s="78">
        <v>0.89496887966804983</v>
      </c>
      <c r="BG113" s="91">
        <v>0.10503112033195021</v>
      </c>
      <c r="BH113" s="78">
        <v>0</v>
      </c>
      <c r="BI113" s="78">
        <v>0</v>
      </c>
      <c r="BJ113" s="78">
        <v>0</v>
      </c>
      <c r="BK113" s="78">
        <v>1</v>
      </c>
      <c r="BL113" s="91">
        <v>0</v>
      </c>
      <c r="BM113" s="78">
        <v>0</v>
      </c>
      <c r="BN113" s="78">
        <v>0</v>
      </c>
      <c r="BO113" s="78">
        <v>0</v>
      </c>
      <c r="BP113" s="78">
        <v>0.74978354978354977</v>
      </c>
      <c r="BQ113" s="91">
        <v>0.25021645021645023</v>
      </c>
      <c r="BR113" s="78">
        <v>0</v>
      </c>
      <c r="BS113" s="78">
        <v>0</v>
      </c>
      <c r="BT113" s="78">
        <v>0</v>
      </c>
      <c r="BU113" s="78">
        <v>1</v>
      </c>
      <c r="BV113" s="91">
        <v>0</v>
      </c>
      <c r="BW113" s="78">
        <v>0</v>
      </c>
      <c r="BX113" s="78">
        <v>0</v>
      </c>
      <c r="BY113" s="78">
        <v>0</v>
      </c>
      <c r="BZ113" s="78">
        <v>0.89526702505940448</v>
      </c>
      <c r="CA113" s="91">
        <v>0.10473297494059557</v>
      </c>
      <c r="CB113" s="78">
        <v>0</v>
      </c>
      <c r="CC113" s="78">
        <v>0</v>
      </c>
      <c r="CD113" s="78">
        <v>0</v>
      </c>
      <c r="CE113" s="78">
        <v>0</v>
      </c>
      <c r="CF113" s="91">
        <v>0</v>
      </c>
      <c r="CG113" s="78">
        <v>0</v>
      </c>
      <c r="CH113" s="78">
        <v>0</v>
      </c>
      <c r="CI113" s="78">
        <v>0</v>
      </c>
      <c r="CJ113" s="78">
        <v>0.89526702505940448</v>
      </c>
      <c r="CK113" s="91">
        <v>0.10473297494059557</v>
      </c>
      <c r="CL113" s="78">
        <v>0</v>
      </c>
      <c r="CM113" s="78">
        <v>0</v>
      </c>
      <c r="CN113" s="78">
        <v>0</v>
      </c>
    </row>
    <row r="114" spans="1:92" x14ac:dyDescent="0.2">
      <c r="A114" s="22" t="s">
        <v>10</v>
      </c>
      <c r="B114" s="4" t="s">
        <v>131</v>
      </c>
      <c r="C114" s="50">
        <v>0.22266466214294423</v>
      </c>
      <c r="D114" s="91">
        <v>0.77733533785705577</v>
      </c>
      <c r="E114" s="50">
        <v>0</v>
      </c>
      <c r="F114" s="50">
        <v>0</v>
      </c>
      <c r="G114" s="50">
        <v>0</v>
      </c>
      <c r="H114" s="50">
        <v>0.94716981132075473</v>
      </c>
      <c r="I114" s="91">
        <v>5.2830188679245285E-2</v>
      </c>
      <c r="J114" s="50">
        <v>0</v>
      </c>
      <c r="K114" s="50">
        <v>0</v>
      </c>
      <c r="L114" s="50">
        <v>0</v>
      </c>
      <c r="M114" s="50">
        <v>0</v>
      </c>
      <c r="N114" s="91">
        <v>0</v>
      </c>
      <c r="O114" s="50">
        <v>0</v>
      </c>
      <c r="P114" s="50">
        <v>0</v>
      </c>
      <c r="Q114" s="50">
        <v>0</v>
      </c>
      <c r="R114" s="50">
        <v>1</v>
      </c>
      <c r="S114" s="91">
        <v>0</v>
      </c>
      <c r="T114" s="50">
        <v>0</v>
      </c>
      <c r="U114" s="50">
        <v>0</v>
      </c>
      <c r="V114" s="50">
        <v>0</v>
      </c>
      <c r="W114" s="50">
        <v>0</v>
      </c>
      <c r="X114" s="91">
        <v>0</v>
      </c>
      <c r="Y114" s="50">
        <v>0</v>
      </c>
      <c r="Z114" s="50">
        <v>0</v>
      </c>
      <c r="AA114" s="50">
        <v>0</v>
      </c>
      <c r="AB114" s="50">
        <v>0</v>
      </c>
      <c r="AC114" s="91">
        <v>0</v>
      </c>
      <c r="AD114" s="50">
        <v>0</v>
      </c>
      <c r="AE114" s="50">
        <v>0</v>
      </c>
      <c r="AF114" s="50">
        <v>0</v>
      </c>
      <c r="AG114" s="50">
        <v>0</v>
      </c>
      <c r="AH114" s="91">
        <v>0</v>
      </c>
      <c r="AI114" s="50">
        <v>0</v>
      </c>
      <c r="AJ114" s="50">
        <v>0</v>
      </c>
      <c r="AK114" s="50">
        <v>0</v>
      </c>
      <c r="AL114" s="50">
        <v>0</v>
      </c>
      <c r="AM114" s="91">
        <v>0</v>
      </c>
      <c r="AN114" s="50">
        <v>0</v>
      </c>
      <c r="AO114" s="50">
        <v>0</v>
      </c>
      <c r="AP114" s="50">
        <v>0</v>
      </c>
      <c r="AQ114" s="50">
        <v>1</v>
      </c>
      <c r="AR114" s="91">
        <v>0</v>
      </c>
      <c r="AS114" s="50">
        <v>0</v>
      </c>
      <c r="AT114" s="50">
        <v>0</v>
      </c>
      <c r="AU114" s="50">
        <v>0</v>
      </c>
      <c r="AV114" s="50">
        <v>1</v>
      </c>
      <c r="AW114" s="91">
        <v>0</v>
      </c>
      <c r="AX114" s="50">
        <v>0</v>
      </c>
      <c r="AY114" s="50">
        <v>0</v>
      </c>
      <c r="AZ114" s="50">
        <v>0</v>
      </c>
      <c r="BA114" s="50">
        <v>0</v>
      </c>
      <c r="BB114" s="91">
        <v>1</v>
      </c>
      <c r="BC114" s="50">
        <v>0</v>
      </c>
      <c r="BD114" s="50">
        <v>0</v>
      </c>
      <c r="BE114" s="50">
        <v>0</v>
      </c>
      <c r="BF114" s="50">
        <v>1</v>
      </c>
      <c r="BG114" s="91">
        <v>0</v>
      </c>
      <c r="BH114" s="50">
        <v>0</v>
      </c>
      <c r="BI114" s="50">
        <v>0</v>
      </c>
      <c r="BJ114" s="50">
        <v>0</v>
      </c>
      <c r="BK114" s="50">
        <v>0</v>
      </c>
      <c r="BL114" s="91">
        <v>0</v>
      </c>
      <c r="BM114" s="50">
        <v>0</v>
      </c>
      <c r="BN114" s="50">
        <v>0</v>
      </c>
      <c r="BO114" s="50">
        <v>0</v>
      </c>
      <c r="BP114" s="50">
        <v>1</v>
      </c>
      <c r="BQ114" s="91">
        <v>0</v>
      </c>
      <c r="BR114" s="50">
        <v>0</v>
      </c>
      <c r="BS114" s="50">
        <v>0</v>
      </c>
      <c r="BT114" s="50">
        <v>0</v>
      </c>
      <c r="BU114" s="50">
        <v>0</v>
      </c>
      <c r="BV114" s="91">
        <v>0</v>
      </c>
      <c r="BW114" s="50">
        <v>0</v>
      </c>
      <c r="BX114" s="50">
        <v>0</v>
      </c>
      <c r="BY114" s="50">
        <v>0</v>
      </c>
      <c r="BZ114" s="50">
        <v>0.29133829270089123</v>
      </c>
      <c r="CA114" s="91">
        <v>0.70866170729910882</v>
      </c>
      <c r="CB114" s="50">
        <v>0</v>
      </c>
      <c r="CC114" s="50">
        <v>0</v>
      </c>
      <c r="CD114" s="50">
        <v>0</v>
      </c>
      <c r="CE114" s="50">
        <v>0</v>
      </c>
      <c r="CF114" s="91">
        <v>0</v>
      </c>
      <c r="CG114" s="50">
        <v>0</v>
      </c>
      <c r="CH114" s="50">
        <v>0</v>
      </c>
      <c r="CI114" s="50">
        <v>0</v>
      </c>
      <c r="CJ114" s="50">
        <v>0.29133829270089123</v>
      </c>
      <c r="CK114" s="91">
        <v>0.70866170729910882</v>
      </c>
      <c r="CL114" s="50">
        <v>0</v>
      </c>
      <c r="CM114" s="50">
        <v>0</v>
      </c>
      <c r="CN114" s="50">
        <v>0</v>
      </c>
    </row>
    <row r="115" spans="1:92" x14ac:dyDescent="0.2">
      <c r="A115" s="22" t="s">
        <v>11</v>
      </c>
      <c r="B115" s="4" t="s">
        <v>86</v>
      </c>
      <c r="C115" s="50">
        <v>5.6771141336487287E-2</v>
      </c>
      <c r="D115" s="91">
        <v>0.94322885866351269</v>
      </c>
      <c r="E115" s="50">
        <v>0</v>
      </c>
      <c r="F115" s="50">
        <v>0</v>
      </c>
      <c r="G115" s="50">
        <v>0</v>
      </c>
      <c r="H115" s="50">
        <v>0.25889203651243309</v>
      </c>
      <c r="I115" s="91">
        <v>0.74110796348756691</v>
      </c>
      <c r="J115" s="50">
        <v>0</v>
      </c>
      <c r="K115" s="50">
        <v>0</v>
      </c>
      <c r="L115" s="50">
        <v>0</v>
      </c>
      <c r="M115" s="50">
        <v>0</v>
      </c>
      <c r="N115" s="91">
        <v>0</v>
      </c>
      <c r="O115" s="50">
        <v>0</v>
      </c>
      <c r="P115" s="50">
        <v>0</v>
      </c>
      <c r="Q115" s="50">
        <v>0</v>
      </c>
      <c r="R115" s="50">
        <v>0</v>
      </c>
      <c r="S115" s="91">
        <v>0</v>
      </c>
      <c r="T115" s="50">
        <v>0</v>
      </c>
      <c r="U115" s="50">
        <v>0</v>
      </c>
      <c r="V115" s="50">
        <v>0</v>
      </c>
      <c r="W115" s="50">
        <v>0</v>
      </c>
      <c r="X115" s="91">
        <v>1</v>
      </c>
      <c r="Y115" s="50">
        <v>0</v>
      </c>
      <c r="Z115" s="50">
        <v>0</v>
      </c>
      <c r="AA115" s="50">
        <v>0</v>
      </c>
      <c r="AB115" s="50">
        <v>0</v>
      </c>
      <c r="AC115" s="91">
        <v>0</v>
      </c>
      <c r="AD115" s="50">
        <v>0</v>
      </c>
      <c r="AE115" s="50">
        <v>0</v>
      </c>
      <c r="AF115" s="50">
        <v>0</v>
      </c>
      <c r="AG115" s="50">
        <v>1</v>
      </c>
      <c r="AH115" s="91">
        <v>0</v>
      </c>
      <c r="AI115" s="50">
        <v>0</v>
      </c>
      <c r="AJ115" s="50">
        <v>0</v>
      </c>
      <c r="AK115" s="50">
        <v>0</v>
      </c>
      <c r="AL115" s="50">
        <v>0</v>
      </c>
      <c r="AM115" s="91">
        <v>0</v>
      </c>
      <c r="AN115" s="50">
        <v>0</v>
      </c>
      <c r="AO115" s="50">
        <v>0</v>
      </c>
      <c r="AP115" s="50">
        <v>0</v>
      </c>
      <c r="AQ115" s="50">
        <v>1</v>
      </c>
      <c r="AR115" s="91">
        <v>0</v>
      </c>
      <c r="AS115" s="50">
        <v>0</v>
      </c>
      <c r="AT115" s="50">
        <v>0</v>
      </c>
      <c r="AU115" s="50">
        <v>0</v>
      </c>
      <c r="AV115" s="50">
        <v>0</v>
      </c>
      <c r="AW115" s="91">
        <v>0</v>
      </c>
      <c r="AX115" s="50">
        <v>0</v>
      </c>
      <c r="AY115" s="50">
        <v>0</v>
      </c>
      <c r="AZ115" s="50">
        <v>0</v>
      </c>
      <c r="BA115" s="50">
        <v>0</v>
      </c>
      <c r="BB115" s="91">
        <v>0</v>
      </c>
      <c r="BC115" s="50">
        <v>0</v>
      </c>
      <c r="BD115" s="50">
        <v>0</v>
      </c>
      <c r="BE115" s="50">
        <v>0</v>
      </c>
      <c r="BF115" s="50">
        <v>0</v>
      </c>
      <c r="BG115" s="91">
        <v>0</v>
      </c>
      <c r="BH115" s="50">
        <v>0</v>
      </c>
      <c r="BI115" s="50">
        <v>0</v>
      </c>
      <c r="BJ115" s="50">
        <v>0</v>
      </c>
      <c r="BK115" s="50">
        <v>0</v>
      </c>
      <c r="BL115" s="91">
        <v>0</v>
      </c>
      <c r="BM115" s="50">
        <v>0</v>
      </c>
      <c r="BN115" s="50">
        <v>0</v>
      </c>
      <c r="BO115" s="50">
        <v>0</v>
      </c>
      <c r="BP115" s="50">
        <v>0</v>
      </c>
      <c r="BQ115" s="91">
        <v>0</v>
      </c>
      <c r="BR115" s="50">
        <v>0</v>
      </c>
      <c r="BS115" s="50">
        <v>0</v>
      </c>
      <c r="BT115" s="50">
        <v>0</v>
      </c>
      <c r="BU115" s="50">
        <v>0</v>
      </c>
      <c r="BV115" s="91">
        <v>0</v>
      </c>
      <c r="BW115" s="50">
        <v>0</v>
      </c>
      <c r="BX115" s="50">
        <v>0</v>
      </c>
      <c r="BY115" s="50">
        <v>0</v>
      </c>
      <c r="BZ115" s="50">
        <v>0.12737067780770711</v>
      </c>
      <c r="CA115" s="91">
        <v>0.87262932219229294</v>
      </c>
      <c r="CB115" s="50">
        <v>0</v>
      </c>
      <c r="CC115" s="50">
        <v>0</v>
      </c>
      <c r="CD115" s="50">
        <v>0</v>
      </c>
      <c r="CE115" s="50">
        <v>0</v>
      </c>
      <c r="CF115" s="91">
        <v>0</v>
      </c>
      <c r="CG115" s="50">
        <v>0</v>
      </c>
      <c r="CH115" s="50">
        <v>0</v>
      </c>
      <c r="CI115" s="50">
        <v>0</v>
      </c>
      <c r="CJ115" s="50">
        <v>0.12737067780770711</v>
      </c>
      <c r="CK115" s="91">
        <v>0.87262932219229294</v>
      </c>
      <c r="CL115" s="50">
        <v>0</v>
      </c>
      <c r="CM115" s="50">
        <v>0</v>
      </c>
      <c r="CN115" s="50">
        <v>0</v>
      </c>
    </row>
    <row r="116" spans="1:92" x14ac:dyDescent="0.2">
      <c r="A116" s="22" t="s">
        <v>12</v>
      </c>
      <c r="B116" s="4" t="s">
        <v>87</v>
      </c>
      <c r="C116" s="50">
        <v>0</v>
      </c>
      <c r="D116" s="91">
        <v>0</v>
      </c>
      <c r="E116" s="50">
        <v>0</v>
      </c>
      <c r="F116" s="50">
        <v>0</v>
      </c>
      <c r="G116" s="50">
        <v>0</v>
      </c>
      <c r="H116" s="50">
        <v>0</v>
      </c>
      <c r="I116" s="91">
        <v>0</v>
      </c>
      <c r="J116" s="50">
        <v>0</v>
      </c>
      <c r="K116" s="50">
        <v>0</v>
      </c>
      <c r="L116" s="50">
        <v>0</v>
      </c>
      <c r="M116" s="50">
        <v>0</v>
      </c>
      <c r="N116" s="91">
        <v>0</v>
      </c>
      <c r="O116" s="50">
        <v>0</v>
      </c>
      <c r="P116" s="50">
        <v>0</v>
      </c>
      <c r="Q116" s="50">
        <v>0</v>
      </c>
      <c r="R116" s="50">
        <v>0</v>
      </c>
      <c r="S116" s="91">
        <v>0</v>
      </c>
      <c r="T116" s="50">
        <v>0</v>
      </c>
      <c r="U116" s="50">
        <v>0</v>
      </c>
      <c r="V116" s="50">
        <v>0</v>
      </c>
      <c r="W116" s="50">
        <v>0</v>
      </c>
      <c r="X116" s="91">
        <v>0</v>
      </c>
      <c r="Y116" s="50">
        <v>0</v>
      </c>
      <c r="Z116" s="50">
        <v>0</v>
      </c>
      <c r="AA116" s="50">
        <v>0</v>
      </c>
      <c r="AB116" s="50">
        <v>0</v>
      </c>
      <c r="AC116" s="91">
        <v>0</v>
      </c>
      <c r="AD116" s="50">
        <v>0</v>
      </c>
      <c r="AE116" s="50">
        <v>0</v>
      </c>
      <c r="AF116" s="50">
        <v>0</v>
      </c>
      <c r="AG116" s="50">
        <v>0</v>
      </c>
      <c r="AH116" s="91">
        <v>0</v>
      </c>
      <c r="AI116" s="50">
        <v>0</v>
      </c>
      <c r="AJ116" s="50">
        <v>0</v>
      </c>
      <c r="AK116" s="50">
        <v>0</v>
      </c>
      <c r="AL116" s="50">
        <v>0</v>
      </c>
      <c r="AM116" s="91">
        <v>0</v>
      </c>
      <c r="AN116" s="50">
        <v>0</v>
      </c>
      <c r="AO116" s="50">
        <v>0</v>
      </c>
      <c r="AP116" s="50">
        <v>0</v>
      </c>
      <c r="AQ116" s="50">
        <v>0</v>
      </c>
      <c r="AR116" s="91">
        <v>0</v>
      </c>
      <c r="AS116" s="50">
        <v>0</v>
      </c>
      <c r="AT116" s="50">
        <v>0</v>
      </c>
      <c r="AU116" s="50">
        <v>0</v>
      </c>
      <c r="AV116" s="50">
        <v>0</v>
      </c>
      <c r="AW116" s="91">
        <v>0</v>
      </c>
      <c r="AX116" s="50">
        <v>0</v>
      </c>
      <c r="AY116" s="50">
        <v>0</v>
      </c>
      <c r="AZ116" s="50">
        <v>0</v>
      </c>
      <c r="BA116" s="50">
        <v>0</v>
      </c>
      <c r="BB116" s="91">
        <v>0</v>
      </c>
      <c r="BC116" s="50">
        <v>0</v>
      </c>
      <c r="BD116" s="50">
        <v>0</v>
      </c>
      <c r="BE116" s="50">
        <v>0</v>
      </c>
      <c r="BF116" s="50">
        <v>0</v>
      </c>
      <c r="BG116" s="91">
        <v>0</v>
      </c>
      <c r="BH116" s="50">
        <v>0</v>
      </c>
      <c r="BI116" s="50">
        <v>0</v>
      </c>
      <c r="BJ116" s="50">
        <v>0</v>
      </c>
      <c r="BK116" s="50">
        <v>0</v>
      </c>
      <c r="BL116" s="91">
        <v>0</v>
      </c>
      <c r="BM116" s="50">
        <v>0</v>
      </c>
      <c r="BN116" s="50">
        <v>0</v>
      </c>
      <c r="BO116" s="50">
        <v>0</v>
      </c>
      <c r="BP116" s="50">
        <v>0</v>
      </c>
      <c r="BQ116" s="91">
        <v>0</v>
      </c>
      <c r="BR116" s="50">
        <v>0</v>
      </c>
      <c r="BS116" s="50">
        <v>0</v>
      </c>
      <c r="BT116" s="50">
        <v>0</v>
      </c>
      <c r="BU116" s="50">
        <v>0</v>
      </c>
      <c r="BV116" s="91">
        <v>0</v>
      </c>
      <c r="BW116" s="50">
        <v>0</v>
      </c>
      <c r="BX116" s="50">
        <v>0</v>
      </c>
      <c r="BY116" s="50">
        <v>0</v>
      </c>
      <c r="BZ116" s="50">
        <v>0</v>
      </c>
      <c r="CA116" s="91">
        <v>0</v>
      </c>
      <c r="CB116" s="50">
        <v>0</v>
      </c>
      <c r="CC116" s="50">
        <v>0</v>
      </c>
      <c r="CD116" s="50">
        <v>0</v>
      </c>
      <c r="CE116" s="50">
        <v>0</v>
      </c>
      <c r="CF116" s="91">
        <v>0</v>
      </c>
      <c r="CG116" s="50">
        <v>0</v>
      </c>
      <c r="CH116" s="50">
        <v>0</v>
      </c>
      <c r="CI116" s="50">
        <v>0</v>
      </c>
      <c r="CJ116" s="50">
        <v>0</v>
      </c>
      <c r="CK116" s="91">
        <v>0</v>
      </c>
      <c r="CL116" s="50">
        <v>0</v>
      </c>
      <c r="CM116" s="50">
        <v>0</v>
      </c>
      <c r="CN116" s="50">
        <v>0</v>
      </c>
    </row>
    <row r="117" spans="1:92" x14ac:dyDescent="0.2">
      <c r="A117" s="22" t="s">
        <v>13</v>
      </c>
      <c r="B117" s="4" t="s">
        <v>17</v>
      </c>
      <c r="C117" s="78">
        <v>0.1528341377984708</v>
      </c>
      <c r="D117" s="91">
        <v>0.84716586220152923</v>
      </c>
      <c r="E117" s="78">
        <v>0</v>
      </c>
      <c r="F117" s="78">
        <v>0</v>
      </c>
      <c r="G117" s="78">
        <v>0</v>
      </c>
      <c r="H117" s="78">
        <v>0.52576614410588018</v>
      </c>
      <c r="I117" s="91">
        <v>0.47423385589411982</v>
      </c>
      <c r="J117" s="78">
        <v>0</v>
      </c>
      <c r="K117" s="78">
        <v>0</v>
      </c>
      <c r="L117" s="78">
        <v>0</v>
      </c>
      <c r="M117" s="78">
        <v>0.8537360890302067</v>
      </c>
      <c r="N117" s="91">
        <v>0.14626391096979333</v>
      </c>
      <c r="O117" s="78">
        <v>0</v>
      </c>
      <c r="P117" s="78">
        <v>0</v>
      </c>
      <c r="Q117" s="78">
        <v>0</v>
      </c>
      <c r="R117" s="78">
        <v>0</v>
      </c>
      <c r="S117" s="91">
        <v>1</v>
      </c>
      <c r="T117" s="78">
        <v>0</v>
      </c>
      <c r="U117" s="78">
        <v>0</v>
      </c>
      <c r="V117" s="78">
        <v>0</v>
      </c>
      <c r="W117" s="78">
        <v>0</v>
      </c>
      <c r="X117" s="91">
        <v>0</v>
      </c>
      <c r="Y117" s="78">
        <v>0</v>
      </c>
      <c r="Z117" s="78">
        <v>0</v>
      </c>
      <c r="AA117" s="78">
        <v>0</v>
      </c>
      <c r="AB117" s="78">
        <v>0.2687614399023795</v>
      </c>
      <c r="AC117" s="91">
        <v>0.73123856009762045</v>
      </c>
      <c r="AD117" s="78">
        <v>0</v>
      </c>
      <c r="AE117" s="78">
        <v>0</v>
      </c>
      <c r="AF117" s="78">
        <v>0</v>
      </c>
      <c r="AG117" s="78">
        <v>0.85316515944788196</v>
      </c>
      <c r="AH117" s="91">
        <v>0.14683484055211804</v>
      </c>
      <c r="AI117" s="78">
        <v>0</v>
      </c>
      <c r="AJ117" s="78">
        <v>0</v>
      </c>
      <c r="AK117" s="78">
        <v>0</v>
      </c>
      <c r="AL117" s="78">
        <v>0.25068660360085443</v>
      </c>
      <c r="AM117" s="91">
        <v>0.74931339639914551</v>
      </c>
      <c r="AN117" s="78">
        <v>0</v>
      </c>
      <c r="AO117" s="78">
        <v>0</v>
      </c>
      <c r="AP117" s="78">
        <v>0</v>
      </c>
      <c r="AQ117" s="78">
        <v>1</v>
      </c>
      <c r="AR117" s="91">
        <v>0</v>
      </c>
      <c r="AS117" s="78">
        <v>0</v>
      </c>
      <c r="AT117" s="78">
        <v>0</v>
      </c>
      <c r="AU117" s="78">
        <v>0</v>
      </c>
      <c r="AV117" s="78">
        <v>0</v>
      </c>
      <c r="AW117" s="91">
        <v>0</v>
      </c>
      <c r="AX117" s="78">
        <v>0</v>
      </c>
      <c r="AY117" s="78">
        <v>0</v>
      </c>
      <c r="AZ117" s="78">
        <v>0</v>
      </c>
      <c r="BA117" s="78">
        <v>9.5466155810983402E-2</v>
      </c>
      <c r="BB117" s="91">
        <v>0.90453384418901661</v>
      </c>
      <c r="BC117" s="78">
        <v>0</v>
      </c>
      <c r="BD117" s="78">
        <v>0</v>
      </c>
      <c r="BE117" s="78">
        <v>0</v>
      </c>
      <c r="BF117" s="78">
        <v>0.40261601593144652</v>
      </c>
      <c r="BG117" s="91">
        <v>0.59738398406855353</v>
      </c>
      <c r="BH117" s="78">
        <v>0</v>
      </c>
      <c r="BI117" s="78">
        <v>0</v>
      </c>
      <c r="BJ117" s="78">
        <v>0</v>
      </c>
      <c r="BK117" s="78">
        <v>1</v>
      </c>
      <c r="BL117" s="91">
        <v>0</v>
      </c>
      <c r="BM117" s="78">
        <v>0</v>
      </c>
      <c r="BN117" s="78">
        <v>0</v>
      </c>
      <c r="BO117" s="78">
        <v>0</v>
      </c>
      <c r="BP117" s="78">
        <v>0</v>
      </c>
      <c r="BQ117" s="91">
        <v>1</v>
      </c>
      <c r="BR117" s="78">
        <v>0</v>
      </c>
      <c r="BS117" s="78">
        <v>0</v>
      </c>
      <c r="BT117" s="78">
        <v>0</v>
      </c>
      <c r="BU117" s="78">
        <v>1</v>
      </c>
      <c r="BV117" s="91">
        <v>0</v>
      </c>
      <c r="BW117" s="78">
        <v>0</v>
      </c>
      <c r="BX117" s="78">
        <v>0</v>
      </c>
      <c r="BY117" s="78">
        <v>0</v>
      </c>
      <c r="BZ117" s="78">
        <v>0.47042320778368052</v>
      </c>
      <c r="CA117" s="91">
        <v>0.52957679221631948</v>
      </c>
      <c r="CB117" s="78">
        <v>0</v>
      </c>
      <c r="CC117" s="78">
        <v>0</v>
      </c>
      <c r="CD117" s="78">
        <v>0</v>
      </c>
      <c r="CE117" s="78">
        <v>1</v>
      </c>
      <c r="CF117" s="91">
        <v>0</v>
      </c>
      <c r="CG117" s="78">
        <v>0</v>
      </c>
      <c r="CH117" s="78">
        <v>0</v>
      </c>
      <c r="CI117" s="78">
        <v>0</v>
      </c>
      <c r="CJ117" s="78">
        <v>0.49287079789902888</v>
      </c>
      <c r="CK117" s="91">
        <v>0.50712920210097112</v>
      </c>
      <c r="CL117" s="78">
        <v>0</v>
      </c>
      <c r="CM117" s="78">
        <v>0</v>
      </c>
      <c r="CN117" s="78">
        <v>0</v>
      </c>
    </row>
    <row r="118" spans="1:92" x14ac:dyDescent="0.2">
      <c r="A118" s="22" t="s">
        <v>14</v>
      </c>
      <c r="B118" s="4" t="s">
        <v>88</v>
      </c>
      <c r="C118" s="50">
        <v>1</v>
      </c>
      <c r="D118" s="91">
        <v>0</v>
      </c>
      <c r="E118" s="50">
        <v>0</v>
      </c>
      <c r="F118" s="50">
        <v>0</v>
      </c>
      <c r="G118" s="50">
        <v>0</v>
      </c>
      <c r="H118" s="50">
        <v>0.98697137975224258</v>
      </c>
      <c r="I118" s="91">
        <v>1.3028620247757368E-2</v>
      </c>
      <c r="J118" s="50">
        <v>0</v>
      </c>
      <c r="K118" s="50">
        <v>0</v>
      </c>
      <c r="L118" s="50">
        <v>0</v>
      </c>
      <c r="M118" s="50">
        <v>0</v>
      </c>
      <c r="N118" s="91">
        <v>0</v>
      </c>
      <c r="O118" s="50">
        <v>0</v>
      </c>
      <c r="P118" s="50">
        <v>0</v>
      </c>
      <c r="Q118" s="50">
        <v>0</v>
      </c>
      <c r="R118" s="50">
        <v>0.98032258064516131</v>
      </c>
      <c r="S118" s="91">
        <v>1.9677419354838709E-2</v>
      </c>
      <c r="T118" s="50">
        <v>0</v>
      </c>
      <c r="U118" s="50">
        <v>0</v>
      </c>
      <c r="V118" s="50">
        <v>0</v>
      </c>
      <c r="W118" s="50">
        <v>0</v>
      </c>
      <c r="X118" s="91">
        <v>0</v>
      </c>
      <c r="Y118" s="50">
        <v>0</v>
      </c>
      <c r="Z118" s="50">
        <v>0</v>
      </c>
      <c r="AA118" s="50">
        <v>0</v>
      </c>
      <c r="AB118" s="50">
        <v>0</v>
      </c>
      <c r="AC118" s="91">
        <v>0</v>
      </c>
      <c r="AD118" s="50">
        <v>0</v>
      </c>
      <c r="AE118" s="50">
        <v>0</v>
      </c>
      <c r="AF118" s="50">
        <v>0</v>
      </c>
      <c r="AG118" s="50">
        <v>0</v>
      </c>
      <c r="AH118" s="91">
        <v>0</v>
      </c>
      <c r="AI118" s="50">
        <v>0</v>
      </c>
      <c r="AJ118" s="50">
        <v>0</v>
      </c>
      <c r="AK118" s="50">
        <v>0</v>
      </c>
      <c r="AL118" s="50">
        <v>0</v>
      </c>
      <c r="AM118" s="91">
        <v>0</v>
      </c>
      <c r="AN118" s="50">
        <v>0</v>
      </c>
      <c r="AO118" s="50">
        <v>0</v>
      </c>
      <c r="AP118" s="50">
        <v>0</v>
      </c>
      <c r="AQ118" s="50">
        <v>0</v>
      </c>
      <c r="AR118" s="91">
        <v>0</v>
      </c>
      <c r="AS118" s="50">
        <v>0</v>
      </c>
      <c r="AT118" s="50">
        <v>0</v>
      </c>
      <c r="AU118" s="50">
        <v>0</v>
      </c>
      <c r="AV118" s="50">
        <v>0</v>
      </c>
      <c r="AW118" s="91">
        <v>0</v>
      </c>
      <c r="AX118" s="50">
        <v>0</v>
      </c>
      <c r="AY118" s="50">
        <v>0</v>
      </c>
      <c r="AZ118" s="50">
        <v>0</v>
      </c>
      <c r="BA118" s="50">
        <v>0</v>
      </c>
      <c r="BB118" s="91">
        <v>0</v>
      </c>
      <c r="BC118" s="50">
        <v>0</v>
      </c>
      <c r="BD118" s="50">
        <v>0</v>
      </c>
      <c r="BE118" s="50">
        <v>0</v>
      </c>
      <c r="BF118" s="50">
        <v>1</v>
      </c>
      <c r="BG118" s="91">
        <v>0</v>
      </c>
      <c r="BH118" s="50">
        <v>0</v>
      </c>
      <c r="BI118" s="50">
        <v>0</v>
      </c>
      <c r="BJ118" s="50">
        <v>0</v>
      </c>
      <c r="BK118" s="50">
        <v>0</v>
      </c>
      <c r="BL118" s="91">
        <v>0</v>
      </c>
      <c r="BM118" s="50">
        <v>0</v>
      </c>
      <c r="BN118" s="50">
        <v>0</v>
      </c>
      <c r="BO118" s="50">
        <v>0</v>
      </c>
      <c r="BP118" s="50">
        <v>0</v>
      </c>
      <c r="BQ118" s="91">
        <v>0</v>
      </c>
      <c r="BR118" s="50">
        <v>0</v>
      </c>
      <c r="BS118" s="50">
        <v>0</v>
      </c>
      <c r="BT118" s="50">
        <v>0</v>
      </c>
      <c r="BU118" s="50">
        <v>0</v>
      </c>
      <c r="BV118" s="91">
        <v>0</v>
      </c>
      <c r="BW118" s="50">
        <v>0</v>
      </c>
      <c r="BX118" s="50">
        <v>0</v>
      </c>
      <c r="BY118" s="50">
        <v>0</v>
      </c>
      <c r="BZ118" s="50">
        <v>0.98810684343926691</v>
      </c>
      <c r="CA118" s="91">
        <v>1.1893156560733087E-2</v>
      </c>
      <c r="CB118" s="50">
        <v>0</v>
      </c>
      <c r="CC118" s="50">
        <v>0</v>
      </c>
      <c r="CD118" s="50">
        <v>0</v>
      </c>
      <c r="CE118" s="50">
        <v>0</v>
      </c>
      <c r="CF118" s="91">
        <v>0</v>
      </c>
      <c r="CG118" s="50">
        <v>0</v>
      </c>
      <c r="CH118" s="50">
        <v>0</v>
      </c>
      <c r="CI118" s="50">
        <v>0</v>
      </c>
      <c r="CJ118" s="50">
        <v>0.98810684343926691</v>
      </c>
      <c r="CK118" s="91">
        <v>1.1893156560733087E-2</v>
      </c>
      <c r="CL118" s="50">
        <v>0</v>
      </c>
      <c r="CM118" s="50">
        <v>0</v>
      </c>
      <c r="CN118" s="50">
        <v>0</v>
      </c>
    </row>
    <row r="119" spans="1:92" x14ac:dyDescent="0.2">
      <c r="A119" s="22" t="s">
        <v>15</v>
      </c>
      <c r="B119" s="4" t="s">
        <v>132</v>
      </c>
      <c r="C119" s="50">
        <v>0.57104677060133635</v>
      </c>
      <c r="D119" s="91">
        <v>0.4289532293986637</v>
      </c>
      <c r="E119" s="50">
        <v>0</v>
      </c>
      <c r="F119" s="50">
        <v>0</v>
      </c>
      <c r="G119" s="50">
        <v>0</v>
      </c>
      <c r="H119" s="50">
        <v>0.8982306505761728</v>
      </c>
      <c r="I119" s="91">
        <v>0.10176934942382723</v>
      </c>
      <c r="J119" s="50">
        <v>0</v>
      </c>
      <c r="K119" s="50">
        <v>0</v>
      </c>
      <c r="L119" s="50">
        <v>0</v>
      </c>
      <c r="M119" s="50">
        <v>1</v>
      </c>
      <c r="N119" s="91">
        <v>0</v>
      </c>
      <c r="O119" s="50">
        <v>0</v>
      </c>
      <c r="P119" s="50">
        <v>0</v>
      </c>
      <c r="Q119" s="50">
        <v>0</v>
      </c>
      <c r="R119" s="50">
        <v>1</v>
      </c>
      <c r="S119" s="91">
        <v>0</v>
      </c>
      <c r="T119" s="50">
        <v>0</v>
      </c>
      <c r="U119" s="50">
        <v>0</v>
      </c>
      <c r="V119" s="50">
        <v>0</v>
      </c>
      <c r="W119" s="50">
        <v>0</v>
      </c>
      <c r="X119" s="91">
        <v>0</v>
      </c>
      <c r="Y119" s="50">
        <v>0</v>
      </c>
      <c r="Z119" s="50">
        <v>0</v>
      </c>
      <c r="AA119" s="50">
        <v>0</v>
      </c>
      <c r="AB119" s="50">
        <v>0.5348742903487429</v>
      </c>
      <c r="AC119" s="91">
        <v>0.4651257096512571</v>
      </c>
      <c r="AD119" s="50">
        <v>0</v>
      </c>
      <c r="AE119" s="50">
        <v>0</v>
      </c>
      <c r="AF119" s="50">
        <v>0</v>
      </c>
      <c r="AG119" s="50">
        <v>0.85139022051773727</v>
      </c>
      <c r="AH119" s="91">
        <v>0.1486097794822627</v>
      </c>
      <c r="AI119" s="50">
        <v>0</v>
      </c>
      <c r="AJ119" s="50">
        <v>0</v>
      </c>
      <c r="AK119" s="50">
        <v>0</v>
      </c>
      <c r="AL119" s="50">
        <v>0.51589303733602421</v>
      </c>
      <c r="AM119" s="91">
        <v>0.48410696266397579</v>
      </c>
      <c r="AN119" s="50">
        <v>0</v>
      </c>
      <c r="AO119" s="50">
        <v>0</v>
      </c>
      <c r="AP119" s="50">
        <v>0</v>
      </c>
      <c r="AQ119" s="50">
        <v>1</v>
      </c>
      <c r="AR119" s="91">
        <v>0</v>
      </c>
      <c r="AS119" s="50">
        <v>0</v>
      </c>
      <c r="AT119" s="50">
        <v>0</v>
      </c>
      <c r="AU119" s="50">
        <v>0</v>
      </c>
      <c r="AV119" s="50">
        <v>0</v>
      </c>
      <c r="AW119" s="91">
        <v>0</v>
      </c>
      <c r="AX119" s="50">
        <v>0</v>
      </c>
      <c r="AY119" s="50">
        <v>0</v>
      </c>
      <c r="AZ119" s="50">
        <v>0</v>
      </c>
      <c r="BA119" s="50">
        <v>1</v>
      </c>
      <c r="BB119" s="91">
        <v>0</v>
      </c>
      <c r="BC119" s="50">
        <v>0</v>
      </c>
      <c r="BD119" s="50">
        <v>0</v>
      </c>
      <c r="BE119" s="50">
        <v>0</v>
      </c>
      <c r="BF119" s="50">
        <v>1</v>
      </c>
      <c r="BG119" s="91">
        <v>0</v>
      </c>
      <c r="BH119" s="50">
        <v>0</v>
      </c>
      <c r="BI119" s="50">
        <v>0</v>
      </c>
      <c r="BJ119" s="50">
        <v>0</v>
      </c>
      <c r="BK119" s="50">
        <v>1</v>
      </c>
      <c r="BL119" s="91">
        <v>0</v>
      </c>
      <c r="BM119" s="50">
        <v>0</v>
      </c>
      <c r="BN119" s="50">
        <v>0</v>
      </c>
      <c r="BO119" s="50">
        <v>0</v>
      </c>
      <c r="BP119" s="50">
        <v>0</v>
      </c>
      <c r="BQ119" s="91">
        <v>1</v>
      </c>
      <c r="BR119" s="50">
        <v>0</v>
      </c>
      <c r="BS119" s="50">
        <v>0</v>
      </c>
      <c r="BT119" s="50">
        <v>0</v>
      </c>
      <c r="BU119" s="50">
        <v>1</v>
      </c>
      <c r="BV119" s="91">
        <v>0</v>
      </c>
      <c r="BW119" s="50">
        <v>0</v>
      </c>
      <c r="BX119" s="50">
        <v>0</v>
      </c>
      <c r="BY119" s="50">
        <v>0</v>
      </c>
      <c r="BZ119" s="50">
        <v>0.55774310920600112</v>
      </c>
      <c r="CA119" s="91">
        <v>0.44225689079399888</v>
      </c>
      <c r="CB119" s="50">
        <v>0</v>
      </c>
      <c r="CC119" s="50">
        <v>0</v>
      </c>
      <c r="CD119" s="50">
        <v>0</v>
      </c>
      <c r="CE119" s="50">
        <v>0</v>
      </c>
      <c r="CF119" s="91">
        <v>0</v>
      </c>
      <c r="CG119" s="50">
        <v>0</v>
      </c>
      <c r="CH119" s="50">
        <v>0</v>
      </c>
      <c r="CI119" s="50">
        <v>0</v>
      </c>
      <c r="CJ119" s="50">
        <v>0.55774310920600112</v>
      </c>
      <c r="CK119" s="91">
        <v>0.44225689079399888</v>
      </c>
      <c r="CL119" s="50">
        <v>0</v>
      </c>
      <c r="CM119" s="50">
        <v>0</v>
      </c>
      <c r="CN119" s="50">
        <v>0</v>
      </c>
    </row>
    <row r="120" spans="1:92" x14ac:dyDescent="0.2">
      <c r="A120" s="22" t="s">
        <v>16</v>
      </c>
      <c r="B120" s="4" t="s">
        <v>22</v>
      </c>
      <c r="C120" s="78">
        <v>0.47191974620595045</v>
      </c>
      <c r="D120" s="91">
        <v>0.52808025379404955</v>
      </c>
      <c r="E120" s="78">
        <v>0</v>
      </c>
      <c r="F120" s="78">
        <v>0</v>
      </c>
      <c r="G120" s="78">
        <v>0</v>
      </c>
      <c r="H120" s="78">
        <v>0.87474279089986962</v>
      </c>
      <c r="I120" s="91">
        <v>0.12525720910013041</v>
      </c>
      <c r="J120" s="78">
        <v>0</v>
      </c>
      <c r="K120" s="78">
        <v>0</v>
      </c>
      <c r="L120" s="78">
        <v>0</v>
      </c>
      <c r="M120" s="78">
        <v>1</v>
      </c>
      <c r="N120" s="91">
        <v>0</v>
      </c>
      <c r="O120" s="78">
        <v>0</v>
      </c>
      <c r="P120" s="78">
        <v>0</v>
      </c>
      <c r="Q120" s="78">
        <v>0</v>
      </c>
      <c r="R120" s="78">
        <v>0.9960037858870544</v>
      </c>
      <c r="S120" s="91">
        <v>3.9962141129456308E-3</v>
      </c>
      <c r="T120" s="78">
        <v>0</v>
      </c>
      <c r="U120" s="78">
        <v>0</v>
      </c>
      <c r="V120" s="78">
        <v>0</v>
      </c>
      <c r="W120" s="78">
        <v>9.622331691297209E-2</v>
      </c>
      <c r="X120" s="91">
        <v>0.90377668308702797</v>
      </c>
      <c r="Y120" s="78">
        <v>0</v>
      </c>
      <c r="Z120" s="78">
        <v>0</v>
      </c>
      <c r="AA120" s="78">
        <v>0</v>
      </c>
      <c r="AB120" s="78">
        <v>1</v>
      </c>
      <c r="AC120" s="91">
        <v>0</v>
      </c>
      <c r="AD120" s="78">
        <v>0</v>
      </c>
      <c r="AE120" s="78">
        <v>0</v>
      </c>
      <c r="AF120" s="78">
        <v>0</v>
      </c>
      <c r="AG120" s="78">
        <v>0.76265286923800568</v>
      </c>
      <c r="AH120" s="91">
        <v>0.23734713076199435</v>
      </c>
      <c r="AI120" s="78">
        <v>0</v>
      </c>
      <c r="AJ120" s="78">
        <v>0</v>
      </c>
      <c r="AK120" s="78">
        <v>0</v>
      </c>
      <c r="AL120" s="78">
        <v>0.63445807770961149</v>
      </c>
      <c r="AM120" s="91">
        <v>0.36554192229038857</v>
      </c>
      <c r="AN120" s="78">
        <v>0</v>
      </c>
      <c r="AO120" s="78">
        <v>0</v>
      </c>
      <c r="AP120" s="78">
        <v>0</v>
      </c>
      <c r="AQ120" s="78">
        <v>1</v>
      </c>
      <c r="AR120" s="91">
        <v>0</v>
      </c>
      <c r="AS120" s="78">
        <v>0</v>
      </c>
      <c r="AT120" s="78">
        <v>0</v>
      </c>
      <c r="AU120" s="78">
        <v>0</v>
      </c>
      <c r="AV120" s="78">
        <v>0</v>
      </c>
      <c r="AW120" s="91">
        <v>0</v>
      </c>
      <c r="AX120" s="78">
        <v>0</v>
      </c>
      <c r="AY120" s="78">
        <v>0</v>
      </c>
      <c r="AZ120" s="78">
        <v>0</v>
      </c>
      <c r="BA120" s="78">
        <v>1</v>
      </c>
      <c r="BB120" s="91">
        <v>0</v>
      </c>
      <c r="BC120" s="78">
        <v>0</v>
      </c>
      <c r="BD120" s="78">
        <v>0</v>
      </c>
      <c r="BE120" s="78">
        <v>0</v>
      </c>
      <c r="BF120" s="78">
        <v>0.83926663104461663</v>
      </c>
      <c r="BG120" s="91">
        <v>0.16073336895538337</v>
      </c>
      <c r="BH120" s="78">
        <v>0</v>
      </c>
      <c r="BI120" s="78">
        <v>0</v>
      </c>
      <c r="BJ120" s="78">
        <v>0</v>
      </c>
      <c r="BK120" s="78">
        <v>0.77419354838709675</v>
      </c>
      <c r="BL120" s="91">
        <v>0.22580645161290322</v>
      </c>
      <c r="BM120" s="78">
        <v>0</v>
      </c>
      <c r="BN120" s="78">
        <v>0</v>
      </c>
      <c r="BO120" s="78">
        <v>0</v>
      </c>
      <c r="BP120" s="78">
        <v>1.3519702128506859E-2</v>
      </c>
      <c r="BQ120" s="91">
        <v>0.98648029787149316</v>
      </c>
      <c r="BR120" s="78">
        <v>0</v>
      </c>
      <c r="BS120" s="78">
        <v>0</v>
      </c>
      <c r="BT120" s="78">
        <v>0</v>
      </c>
      <c r="BU120" s="78">
        <v>0</v>
      </c>
      <c r="BV120" s="91">
        <v>0</v>
      </c>
      <c r="BW120" s="78">
        <v>0</v>
      </c>
      <c r="BX120" s="78">
        <v>0</v>
      </c>
      <c r="BY120" s="78">
        <v>0</v>
      </c>
      <c r="BZ120" s="78">
        <v>0.59280878580708685</v>
      </c>
      <c r="CA120" s="91">
        <v>0.40719121419291315</v>
      </c>
      <c r="CB120" s="78">
        <v>0</v>
      </c>
      <c r="CC120" s="78">
        <v>0</v>
      </c>
      <c r="CD120" s="78">
        <v>0</v>
      </c>
      <c r="CE120" s="78">
        <v>0</v>
      </c>
      <c r="CF120" s="91">
        <v>0</v>
      </c>
      <c r="CG120" s="78">
        <v>0</v>
      </c>
      <c r="CH120" s="78">
        <v>0</v>
      </c>
      <c r="CI120" s="78">
        <v>0</v>
      </c>
      <c r="CJ120" s="78">
        <v>0.59280878580708685</v>
      </c>
      <c r="CK120" s="91">
        <v>0.40719121419291315</v>
      </c>
      <c r="CL120" s="78">
        <v>0</v>
      </c>
      <c r="CM120" s="78">
        <v>0</v>
      </c>
      <c r="CN120" s="78">
        <v>0</v>
      </c>
    </row>
    <row r="121" spans="1:92" x14ac:dyDescent="0.2">
      <c r="A121" s="22" t="s">
        <v>60</v>
      </c>
      <c r="B121" s="4" t="s">
        <v>89</v>
      </c>
      <c r="C121" s="50">
        <v>1</v>
      </c>
      <c r="D121" s="91">
        <v>0</v>
      </c>
      <c r="E121" s="50">
        <v>0</v>
      </c>
      <c r="F121" s="50">
        <v>0</v>
      </c>
      <c r="G121" s="50">
        <v>0</v>
      </c>
      <c r="H121" s="50">
        <v>0</v>
      </c>
      <c r="I121" s="91">
        <v>0</v>
      </c>
      <c r="J121" s="50">
        <v>0</v>
      </c>
      <c r="K121" s="50">
        <v>0</v>
      </c>
      <c r="L121" s="50">
        <v>0</v>
      </c>
      <c r="M121" s="50">
        <v>0</v>
      </c>
      <c r="N121" s="91">
        <v>0</v>
      </c>
      <c r="O121" s="50">
        <v>0</v>
      </c>
      <c r="P121" s="50">
        <v>0</v>
      </c>
      <c r="Q121" s="50">
        <v>0</v>
      </c>
      <c r="R121" s="50">
        <v>0</v>
      </c>
      <c r="S121" s="91">
        <v>0</v>
      </c>
      <c r="T121" s="50">
        <v>0</v>
      </c>
      <c r="U121" s="50">
        <v>0</v>
      </c>
      <c r="V121" s="50">
        <v>0</v>
      </c>
      <c r="W121" s="50">
        <v>0</v>
      </c>
      <c r="X121" s="91">
        <v>0</v>
      </c>
      <c r="Y121" s="50">
        <v>0</v>
      </c>
      <c r="Z121" s="50">
        <v>0</v>
      </c>
      <c r="AA121" s="50">
        <v>0</v>
      </c>
      <c r="AB121" s="50">
        <v>0</v>
      </c>
      <c r="AC121" s="91">
        <v>0</v>
      </c>
      <c r="AD121" s="50">
        <v>0</v>
      </c>
      <c r="AE121" s="50">
        <v>0</v>
      </c>
      <c r="AF121" s="50">
        <v>0</v>
      </c>
      <c r="AG121" s="50">
        <v>0</v>
      </c>
      <c r="AH121" s="91">
        <v>0</v>
      </c>
      <c r="AI121" s="50">
        <v>0</v>
      </c>
      <c r="AJ121" s="50">
        <v>0</v>
      </c>
      <c r="AK121" s="50">
        <v>0</v>
      </c>
      <c r="AL121" s="50">
        <v>0</v>
      </c>
      <c r="AM121" s="91">
        <v>0</v>
      </c>
      <c r="AN121" s="50">
        <v>0</v>
      </c>
      <c r="AO121" s="50">
        <v>0</v>
      </c>
      <c r="AP121" s="50">
        <v>0</v>
      </c>
      <c r="AQ121" s="50">
        <v>0</v>
      </c>
      <c r="AR121" s="91">
        <v>0</v>
      </c>
      <c r="AS121" s="50">
        <v>0</v>
      </c>
      <c r="AT121" s="50">
        <v>0</v>
      </c>
      <c r="AU121" s="50">
        <v>0</v>
      </c>
      <c r="AV121" s="50">
        <v>0</v>
      </c>
      <c r="AW121" s="91">
        <v>0</v>
      </c>
      <c r="AX121" s="50">
        <v>0</v>
      </c>
      <c r="AY121" s="50">
        <v>0</v>
      </c>
      <c r="AZ121" s="50">
        <v>0</v>
      </c>
      <c r="BA121" s="50">
        <v>0</v>
      </c>
      <c r="BB121" s="91">
        <v>0</v>
      </c>
      <c r="BC121" s="50">
        <v>0</v>
      </c>
      <c r="BD121" s="50">
        <v>0</v>
      </c>
      <c r="BE121" s="50">
        <v>0</v>
      </c>
      <c r="BF121" s="50">
        <v>0</v>
      </c>
      <c r="BG121" s="91">
        <v>0</v>
      </c>
      <c r="BH121" s="50">
        <v>0</v>
      </c>
      <c r="BI121" s="50">
        <v>0</v>
      </c>
      <c r="BJ121" s="50">
        <v>0</v>
      </c>
      <c r="BK121" s="50">
        <v>0</v>
      </c>
      <c r="BL121" s="91">
        <v>0</v>
      </c>
      <c r="BM121" s="50">
        <v>0</v>
      </c>
      <c r="BN121" s="50">
        <v>0</v>
      </c>
      <c r="BO121" s="50">
        <v>0</v>
      </c>
      <c r="BP121" s="50">
        <v>0</v>
      </c>
      <c r="BQ121" s="91">
        <v>0</v>
      </c>
      <c r="BR121" s="50">
        <v>0</v>
      </c>
      <c r="BS121" s="50">
        <v>0</v>
      </c>
      <c r="BT121" s="50">
        <v>0</v>
      </c>
      <c r="BU121" s="50">
        <v>0</v>
      </c>
      <c r="BV121" s="91">
        <v>0</v>
      </c>
      <c r="BW121" s="50">
        <v>0</v>
      </c>
      <c r="BX121" s="50">
        <v>0</v>
      </c>
      <c r="BY121" s="50">
        <v>0</v>
      </c>
      <c r="BZ121" s="50">
        <v>1</v>
      </c>
      <c r="CA121" s="91">
        <v>0</v>
      </c>
      <c r="CB121" s="50">
        <v>0</v>
      </c>
      <c r="CC121" s="50">
        <v>0</v>
      </c>
      <c r="CD121" s="50">
        <v>0</v>
      </c>
      <c r="CE121" s="50">
        <v>0</v>
      </c>
      <c r="CF121" s="91">
        <v>0</v>
      </c>
      <c r="CG121" s="50">
        <v>0</v>
      </c>
      <c r="CH121" s="50">
        <v>0</v>
      </c>
      <c r="CI121" s="50">
        <v>0</v>
      </c>
      <c r="CJ121" s="50">
        <v>1</v>
      </c>
      <c r="CK121" s="91">
        <v>0</v>
      </c>
      <c r="CL121" s="50">
        <v>0</v>
      </c>
      <c r="CM121" s="50">
        <v>0</v>
      </c>
      <c r="CN121" s="50">
        <v>0</v>
      </c>
    </row>
    <row r="122" spans="1:92" x14ac:dyDescent="0.2">
      <c r="A122" s="22" t="s">
        <v>18</v>
      </c>
      <c r="B122" s="4" t="s">
        <v>92</v>
      </c>
      <c r="C122" s="50">
        <v>0.7222633857192996</v>
      </c>
      <c r="D122" s="91">
        <v>0.2777366142807004</v>
      </c>
      <c r="E122" s="50">
        <v>0</v>
      </c>
      <c r="F122" s="50">
        <v>0</v>
      </c>
      <c r="G122" s="50">
        <v>0</v>
      </c>
      <c r="H122" s="50">
        <v>0.94203050059239835</v>
      </c>
      <c r="I122" s="91">
        <v>5.7098325445249093E-2</v>
      </c>
      <c r="J122" s="50">
        <v>0</v>
      </c>
      <c r="K122" s="50">
        <v>8.7117396235261322E-4</v>
      </c>
      <c r="L122" s="50">
        <v>0</v>
      </c>
      <c r="M122" s="50">
        <v>1</v>
      </c>
      <c r="N122" s="91">
        <v>0</v>
      </c>
      <c r="O122" s="50">
        <v>0</v>
      </c>
      <c r="P122" s="50">
        <v>0</v>
      </c>
      <c r="Q122" s="50">
        <v>0</v>
      </c>
      <c r="R122" s="50">
        <v>1</v>
      </c>
      <c r="S122" s="91">
        <v>0</v>
      </c>
      <c r="T122" s="50">
        <v>0</v>
      </c>
      <c r="U122" s="50">
        <v>0</v>
      </c>
      <c r="V122" s="50">
        <v>0</v>
      </c>
      <c r="W122" s="50">
        <v>2.5787106446776613E-2</v>
      </c>
      <c r="X122" s="91">
        <v>0.89175412293853074</v>
      </c>
      <c r="Y122" s="50">
        <v>0</v>
      </c>
      <c r="Z122" s="50">
        <v>8.2458770614692659E-2</v>
      </c>
      <c r="AA122" s="50">
        <v>0</v>
      </c>
      <c r="AB122" s="50">
        <v>1</v>
      </c>
      <c r="AC122" s="91">
        <v>0</v>
      </c>
      <c r="AD122" s="50">
        <v>0</v>
      </c>
      <c r="AE122" s="50">
        <v>0</v>
      </c>
      <c r="AF122" s="50">
        <v>0</v>
      </c>
      <c r="AG122" s="50">
        <v>1</v>
      </c>
      <c r="AH122" s="91">
        <v>0</v>
      </c>
      <c r="AI122" s="50">
        <v>0</v>
      </c>
      <c r="AJ122" s="50">
        <v>0</v>
      </c>
      <c r="AK122" s="50">
        <v>0</v>
      </c>
      <c r="AL122" s="50">
        <v>0</v>
      </c>
      <c r="AM122" s="91">
        <v>0</v>
      </c>
      <c r="AN122" s="50">
        <v>0</v>
      </c>
      <c r="AO122" s="50">
        <v>0</v>
      </c>
      <c r="AP122" s="50">
        <v>0</v>
      </c>
      <c r="AQ122" s="50">
        <v>1</v>
      </c>
      <c r="AR122" s="91">
        <v>0</v>
      </c>
      <c r="AS122" s="50">
        <v>0</v>
      </c>
      <c r="AT122" s="50">
        <v>0</v>
      </c>
      <c r="AU122" s="50">
        <v>0</v>
      </c>
      <c r="AV122" s="50">
        <v>1</v>
      </c>
      <c r="AW122" s="91">
        <v>0</v>
      </c>
      <c r="AX122" s="50">
        <v>0</v>
      </c>
      <c r="AY122" s="50">
        <v>0</v>
      </c>
      <c r="AZ122" s="50">
        <v>0</v>
      </c>
      <c r="BA122" s="50">
        <v>1</v>
      </c>
      <c r="BB122" s="91">
        <v>0</v>
      </c>
      <c r="BC122" s="50">
        <v>0</v>
      </c>
      <c r="BD122" s="50">
        <v>0</v>
      </c>
      <c r="BE122" s="50">
        <v>0</v>
      </c>
      <c r="BF122" s="50">
        <v>0.73883769760702445</v>
      </c>
      <c r="BG122" s="91">
        <v>0.2611623023929755</v>
      </c>
      <c r="BH122" s="50">
        <v>0</v>
      </c>
      <c r="BI122" s="50">
        <v>0</v>
      </c>
      <c r="BJ122" s="50">
        <v>0</v>
      </c>
      <c r="BK122" s="50">
        <v>1</v>
      </c>
      <c r="BL122" s="91">
        <v>0</v>
      </c>
      <c r="BM122" s="50">
        <v>0</v>
      </c>
      <c r="BN122" s="50">
        <v>0</v>
      </c>
      <c r="BO122" s="50">
        <v>0</v>
      </c>
      <c r="BP122" s="50">
        <v>0</v>
      </c>
      <c r="BQ122" s="91">
        <v>0</v>
      </c>
      <c r="BR122" s="50">
        <v>0</v>
      </c>
      <c r="BS122" s="50">
        <v>0</v>
      </c>
      <c r="BT122" s="50">
        <v>0</v>
      </c>
      <c r="BU122" s="50">
        <v>1</v>
      </c>
      <c r="BV122" s="91">
        <v>0</v>
      </c>
      <c r="BW122" s="50">
        <v>0</v>
      </c>
      <c r="BX122" s="50">
        <v>0</v>
      </c>
      <c r="BY122" s="50">
        <v>0</v>
      </c>
      <c r="BZ122" s="50">
        <v>0.89992683419113939</v>
      </c>
      <c r="CA122" s="91">
        <v>9.937935210414775E-2</v>
      </c>
      <c r="CB122" s="50">
        <v>0</v>
      </c>
      <c r="CC122" s="50">
        <v>6.9381370471288727E-4</v>
      </c>
      <c r="CD122" s="50">
        <v>0</v>
      </c>
      <c r="CE122" s="50">
        <v>1</v>
      </c>
      <c r="CF122" s="91">
        <v>0</v>
      </c>
      <c r="CG122" s="50">
        <v>0</v>
      </c>
      <c r="CH122" s="50">
        <v>0</v>
      </c>
      <c r="CI122" s="50">
        <v>0</v>
      </c>
      <c r="CJ122" s="50">
        <v>0.90028182044442662</v>
      </c>
      <c r="CK122" s="91">
        <v>9.9026826993420844E-2</v>
      </c>
      <c r="CL122" s="50">
        <v>0</v>
      </c>
      <c r="CM122" s="50">
        <v>6.9135256215259531E-4</v>
      </c>
      <c r="CN122" s="50">
        <v>0</v>
      </c>
    </row>
    <row r="123" spans="1:92" x14ac:dyDescent="0.2">
      <c r="A123" s="22" t="s">
        <v>19</v>
      </c>
      <c r="B123" s="4" t="s">
        <v>90</v>
      </c>
      <c r="C123" s="50">
        <v>0.19218819351975144</v>
      </c>
      <c r="D123" s="91">
        <v>0.80781180648024853</v>
      </c>
      <c r="E123" s="50">
        <v>0</v>
      </c>
      <c r="F123" s="50">
        <v>0</v>
      </c>
      <c r="G123" s="50">
        <v>0</v>
      </c>
      <c r="H123" s="50">
        <v>0</v>
      </c>
      <c r="I123" s="91">
        <v>0</v>
      </c>
      <c r="J123" s="50">
        <v>0</v>
      </c>
      <c r="K123" s="50">
        <v>0</v>
      </c>
      <c r="L123" s="50">
        <v>0</v>
      </c>
      <c r="M123" s="50">
        <v>0</v>
      </c>
      <c r="N123" s="91">
        <v>0</v>
      </c>
      <c r="O123" s="50">
        <v>0</v>
      </c>
      <c r="P123" s="50">
        <v>0</v>
      </c>
      <c r="Q123" s="50">
        <v>0</v>
      </c>
      <c r="R123" s="50">
        <v>0</v>
      </c>
      <c r="S123" s="91">
        <v>0</v>
      </c>
      <c r="T123" s="50">
        <v>0</v>
      </c>
      <c r="U123" s="50">
        <v>0</v>
      </c>
      <c r="V123" s="50">
        <v>0</v>
      </c>
      <c r="W123" s="50">
        <v>0</v>
      </c>
      <c r="X123" s="91">
        <v>0</v>
      </c>
      <c r="Y123" s="50">
        <v>0</v>
      </c>
      <c r="Z123" s="50">
        <v>0</v>
      </c>
      <c r="AA123" s="50">
        <v>0</v>
      </c>
      <c r="AB123" s="50">
        <v>0</v>
      </c>
      <c r="AC123" s="91">
        <v>0</v>
      </c>
      <c r="AD123" s="50">
        <v>0</v>
      </c>
      <c r="AE123" s="50">
        <v>0</v>
      </c>
      <c r="AF123" s="50">
        <v>0</v>
      </c>
      <c r="AG123" s="50">
        <v>0</v>
      </c>
      <c r="AH123" s="91">
        <v>0</v>
      </c>
      <c r="AI123" s="50">
        <v>0</v>
      </c>
      <c r="AJ123" s="50">
        <v>0</v>
      </c>
      <c r="AK123" s="50">
        <v>0</v>
      </c>
      <c r="AL123" s="50">
        <v>0</v>
      </c>
      <c r="AM123" s="91">
        <v>0</v>
      </c>
      <c r="AN123" s="50">
        <v>0</v>
      </c>
      <c r="AO123" s="50">
        <v>0</v>
      </c>
      <c r="AP123" s="50">
        <v>0</v>
      </c>
      <c r="AQ123" s="50">
        <v>0</v>
      </c>
      <c r="AR123" s="91">
        <v>0</v>
      </c>
      <c r="AS123" s="50">
        <v>0</v>
      </c>
      <c r="AT123" s="50">
        <v>0</v>
      </c>
      <c r="AU123" s="50">
        <v>0</v>
      </c>
      <c r="AV123" s="50">
        <v>0</v>
      </c>
      <c r="AW123" s="91">
        <v>0</v>
      </c>
      <c r="AX123" s="50">
        <v>0</v>
      </c>
      <c r="AY123" s="50">
        <v>0</v>
      </c>
      <c r="AZ123" s="50">
        <v>0</v>
      </c>
      <c r="BA123" s="50">
        <v>0</v>
      </c>
      <c r="BB123" s="91">
        <v>0</v>
      </c>
      <c r="BC123" s="50">
        <v>0</v>
      </c>
      <c r="BD123" s="50">
        <v>0</v>
      </c>
      <c r="BE123" s="50">
        <v>0</v>
      </c>
      <c r="BF123" s="50">
        <v>0</v>
      </c>
      <c r="BG123" s="91">
        <v>0</v>
      </c>
      <c r="BH123" s="50">
        <v>0</v>
      </c>
      <c r="BI123" s="50">
        <v>0</v>
      </c>
      <c r="BJ123" s="50">
        <v>0</v>
      </c>
      <c r="BK123" s="50">
        <v>0</v>
      </c>
      <c r="BL123" s="91">
        <v>0</v>
      </c>
      <c r="BM123" s="50">
        <v>0</v>
      </c>
      <c r="BN123" s="50">
        <v>0</v>
      </c>
      <c r="BO123" s="50">
        <v>0</v>
      </c>
      <c r="BP123" s="50">
        <v>0</v>
      </c>
      <c r="BQ123" s="91">
        <v>0</v>
      </c>
      <c r="BR123" s="50">
        <v>0</v>
      </c>
      <c r="BS123" s="50">
        <v>0</v>
      </c>
      <c r="BT123" s="50">
        <v>0</v>
      </c>
      <c r="BU123" s="50">
        <v>0</v>
      </c>
      <c r="BV123" s="91">
        <v>0</v>
      </c>
      <c r="BW123" s="50">
        <v>0</v>
      </c>
      <c r="BX123" s="50">
        <v>0</v>
      </c>
      <c r="BY123" s="50">
        <v>0</v>
      </c>
      <c r="BZ123" s="50">
        <v>0.19218819351975144</v>
      </c>
      <c r="CA123" s="91">
        <v>0.80781180648024853</v>
      </c>
      <c r="CB123" s="50">
        <v>0</v>
      </c>
      <c r="CC123" s="50">
        <v>0</v>
      </c>
      <c r="CD123" s="50">
        <v>0</v>
      </c>
      <c r="CE123" s="50">
        <v>0</v>
      </c>
      <c r="CF123" s="91">
        <v>0</v>
      </c>
      <c r="CG123" s="50">
        <v>0</v>
      </c>
      <c r="CH123" s="50">
        <v>0</v>
      </c>
      <c r="CI123" s="50">
        <v>0</v>
      </c>
      <c r="CJ123" s="50">
        <v>0.19218819351975144</v>
      </c>
      <c r="CK123" s="91">
        <v>0.80781180648024853</v>
      </c>
      <c r="CL123" s="50">
        <v>0</v>
      </c>
      <c r="CM123" s="50">
        <v>0</v>
      </c>
      <c r="CN123" s="50">
        <v>0</v>
      </c>
    </row>
    <row r="124" spans="1:92" x14ac:dyDescent="0.2">
      <c r="A124" s="22" t="s">
        <v>20</v>
      </c>
      <c r="B124" s="4" t="s">
        <v>91</v>
      </c>
      <c r="C124" s="50">
        <v>0</v>
      </c>
      <c r="D124" s="91">
        <v>0</v>
      </c>
      <c r="E124" s="50">
        <v>0</v>
      </c>
      <c r="F124" s="50">
        <v>0</v>
      </c>
      <c r="G124" s="50">
        <v>0</v>
      </c>
      <c r="H124" s="50">
        <v>0</v>
      </c>
      <c r="I124" s="91">
        <v>0</v>
      </c>
      <c r="J124" s="50">
        <v>0</v>
      </c>
      <c r="K124" s="50">
        <v>0</v>
      </c>
      <c r="L124" s="50">
        <v>0</v>
      </c>
      <c r="M124" s="50">
        <v>0</v>
      </c>
      <c r="N124" s="91">
        <v>0</v>
      </c>
      <c r="O124" s="50">
        <v>0</v>
      </c>
      <c r="P124" s="50">
        <v>0</v>
      </c>
      <c r="Q124" s="50">
        <v>0</v>
      </c>
      <c r="R124" s="50">
        <v>0</v>
      </c>
      <c r="S124" s="91">
        <v>0</v>
      </c>
      <c r="T124" s="50">
        <v>0</v>
      </c>
      <c r="U124" s="50">
        <v>0</v>
      </c>
      <c r="V124" s="50">
        <v>0</v>
      </c>
      <c r="W124" s="50">
        <v>0</v>
      </c>
      <c r="X124" s="91">
        <v>0</v>
      </c>
      <c r="Y124" s="50">
        <v>0</v>
      </c>
      <c r="Z124" s="50">
        <v>0</v>
      </c>
      <c r="AA124" s="50">
        <v>0</v>
      </c>
      <c r="AB124" s="50">
        <v>0</v>
      </c>
      <c r="AC124" s="91">
        <v>0</v>
      </c>
      <c r="AD124" s="50">
        <v>0</v>
      </c>
      <c r="AE124" s="50">
        <v>0</v>
      </c>
      <c r="AF124" s="50">
        <v>0</v>
      </c>
      <c r="AG124" s="50">
        <v>0</v>
      </c>
      <c r="AH124" s="91">
        <v>0</v>
      </c>
      <c r="AI124" s="50">
        <v>0</v>
      </c>
      <c r="AJ124" s="50">
        <v>0</v>
      </c>
      <c r="AK124" s="50">
        <v>0</v>
      </c>
      <c r="AL124" s="50">
        <v>0</v>
      </c>
      <c r="AM124" s="91">
        <v>0</v>
      </c>
      <c r="AN124" s="50">
        <v>0</v>
      </c>
      <c r="AO124" s="50">
        <v>0</v>
      </c>
      <c r="AP124" s="50">
        <v>0</v>
      </c>
      <c r="AQ124" s="50">
        <v>0</v>
      </c>
      <c r="AR124" s="91">
        <v>0</v>
      </c>
      <c r="AS124" s="50">
        <v>0</v>
      </c>
      <c r="AT124" s="50">
        <v>0</v>
      </c>
      <c r="AU124" s="50">
        <v>0</v>
      </c>
      <c r="AV124" s="50">
        <v>0</v>
      </c>
      <c r="AW124" s="91">
        <v>0</v>
      </c>
      <c r="AX124" s="50">
        <v>0</v>
      </c>
      <c r="AY124" s="50">
        <v>0</v>
      </c>
      <c r="AZ124" s="50">
        <v>0</v>
      </c>
      <c r="BA124" s="50">
        <v>0</v>
      </c>
      <c r="BB124" s="91">
        <v>0</v>
      </c>
      <c r="BC124" s="50">
        <v>0</v>
      </c>
      <c r="BD124" s="50">
        <v>0</v>
      </c>
      <c r="BE124" s="50">
        <v>0</v>
      </c>
      <c r="BF124" s="50">
        <v>0</v>
      </c>
      <c r="BG124" s="91">
        <v>0</v>
      </c>
      <c r="BH124" s="50">
        <v>0</v>
      </c>
      <c r="BI124" s="50">
        <v>0</v>
      </c>
      <c r="BJ124" s="50">
        <v>0</v>
      </c>
      <c r="BK124" s="50">
        <v>0</v>
      </c>
      <c r="BL124" s="91">
        <v>0</v>
      </c>
      <c r="BM124" s="50">
        <v>0</v>
      </c>
      <c r="BN124" s="50">
        <v>0</v>
      </c>
      <c r="BO124" s="50">
        <v>0</v>
      </c>
      <c r="BP124" s="50">
        <v>0</v>
      </c>
      <c r="BQ124" s="91">
        <v>0</v>
      </c>
      <c r="BR124" s="50">
        <v>0</v>
      </c>
      <c r="BS124" s="50">
        <v>0</v>
      </c>
      <c r="BT124" s="50">
        <v>0</v>
      </c>
      <c r="BU124" s="50">
        <v>0</v>
      </c>
      <c r="BV124" s="91">
        <v>0</v>
      </c>
      <c r="BW124" s="50">
        <v>0</v>
      </c>
      <c r="BX124" s="50">
        <v>0</v>
      </c>
      <c r="BY124" s="50">
        <v>0</v>
      </c>
      <c r="BZ124" s="50">
        <v>0</v>
      </c>
      <c r="CA124" s="91">
        <v>0</v>
      </c>
      <c r="CB124" s="50">
        <v>0</v>
      </c>
      <c r="CC124" s="50">
        <v>0</v>
      </c>
      <c r="CD124" s="50">
        <v>0</v>
      </c>
      <c r="CE124" s="50">
        <v>0</v>
      </c>
      <c r="CF124" s="91">
        <v>0</v>
      </c>
      <c r="CG124" s="50">
        <v>0</v>
      </c>
      <c r="CH124" s="50">
        <v>0</v>
      </c>
      <c r="CI124" s="50">
        <v>0</v>
      </c>
      <c r="CJ124" s="50">
        <v>0</v>
      </c>
      <c r="CK124" s="91">
        <v>0</v>
      </c>
      <c r="CL124" s="50">
        <v>0</v>
      </c>
      <c r="CM124" s="50">
        <v>0</v>
      </c>
      <c r="CN124" s="50">
        <v>0</v>
      </c>
    </row>
    <row r="125" spans="1:92" x14ac:dyDescent="0.2">
      <c r="A125" s="22" t="s">
        <v>21</v>
      </c>
      <c r="B125" s="4" t="s">
        <v>24</v>
      </c>
      <c r="C125" s="50">
        <v>1</v>
      </c>
      <c r="D125" s="91">
        <v>0</v>
      </c>
      <c r="E125" s="50">
        <v>0</v>
      </c>
      <c r="F125" s="50">
        <v>0</v>
      </c>
      <c r="G125" s="50">
        <v>0</v>
      </c>
      <c r="H125" s="50">
        <v>1</v>
      </c>
      <c r="I125" s="91">
        <v>0</v>
      </c>
      <c r="J125" s="50">
        <v>0</v>
      </c>
      <c r="K125" s="50">
        <v>0</v>
      </c>
      <c r="L125" s="50">
        <v>0</v>
      </c>
      <c r="M125" s="50">
        <v>1</v>
      </c>
      <c r="N125" s="91">
        <v>0</v>
      </c>
      <c r="O125" s="50">
        <v>0</v>
      </c>
      <c r="P125" s="50">
        <v>0</v>
      </c>
      <c r="Q125" s="50">
        <v>0</v>
      </c>
      <c r="R125" s="50">
        <v>1</v>
      </c>
      <c r="S125" s="91">
        <v>0</v>
      </c>
      <c r="T125" s="50">
        <v>0</v>
      </c>
      <c r="U125" s="50">
        <v>0</v>
      </c>
      <c r="V125" s="50">
        <v>0</v>
      </c>
      <c r="W125" s="50">
        <v>0</v>
      </c>
      <c r="X125" s="91">
        <v>0</v>
      </c>
      <c r="Y125" s="50">
        <v>0</v>
      </c>
      <c r="Z125" s="50">
        <v>0</v>
      </c>
      <c r="AA125" s="50">
        <v>0</v>
      </c>
      <c r="AB125" s="50">
        <v>0</v>
      </c>
      <c r="AC125" s="91">
        <v>0</v>
      </c>
      <c r="AD125" s="50">
        <v>0</v>
      </c>
      <c r="AE125" s="50">
        <v>0</v>
      </c>
      <c r="AF125" s="50">
        <v>0</v>
      </c>
      <c r="AG125" s="50">
        <v>0</v>
      </c>
      <c r="AH125" s="91">
        <v>0</v>
      </c>
      <c r="AI125" s="50">
        <v>0</v>
      </c>
      <c r="AJ125" s="50">
        <v>0</v>
      </c>
      <c r="AK125" s="50">
        <v>0</v>
      </c>
      <c r="AL125" s="50">
        <v>0</v>
      </c>
      <c r="AM125" s="91">
        <v>0</v>
      </c>
      <c r="AN125" s="50">
        <v>0</v>
      </c>
      <c r="AO125" s="50">
        <v>0</v>
      </c>
      <c r="AP125" s="50">
        <v>0</v>
      </c>
      <c r="AQ125" s="50">
        <v>0</v>
      </c>
      <c r="AR125" s="91">
        <v>0</v>
      </c>
      <c r="AS125" s="50">
        <v>0</v>
      </c>
      <c r="AT125" s="50">
        <v>0</v>
      </c>
      <c r="AU125" s="50">
        <v>0</v>
      </c>
      <c r="AV125" s="50">
        <v>0</v>
      </c>
      <c r="AW125" s="91">
        <v>0</v>
      </c>
      <c r="AX125" s="50">
        <v>0</v>
      </c>
      <c r="AY125" s="50">
        <v>0</v>
      </c>
      <c r="AZ125" s="50">
        <v>0</v>
      </c>
      <c r="BA125" s="50">
        <v>1</v>
      </c>
      <c r="BB125" s="91">
        <v>0</v>
      </c>
      <c r="BC125" s="50">
        <v>0</v>
      </c>
      <c r="BD125" s="50">
        <v>0</v>
      </c>
      <c r="BE125" s="50">
        <v>0</v>
      </c>
      <c r="BF125" s="50">
        <v>1</v>
      </c>
      <c r="BG125" s="91">
        <v>0</v>
      </c>
      <c r="BH125" s="50">
        <v>0</v>
      </c>
      <c r="BI125" s="50">
        <v>0</v>
      </c>
      <c r="BJ125" s="50">
        <v>0</v>
      </c>
      <c r="BK125" s="50">
        <v>0</v>
      </c>
      <c r="BL125" s="91">
        <v>0</v>
      </c>
      <c r="BM125" s="50">
        <v>0</v>
      </c>
      <c r="BN125" s="50">
        <v>0</v>
      </c>
      <c r="BO125" s="50">
        <v>0</v>
      </c>
      <c r="BP125" s="50">
        <v>0</v>
      </c>
      <c r="BQ125" s="91">
        <v>0</v>
      </c>
      <c r="BR125" s="50">
        <v>0</v>
      </c>
      <c r="BS125" s="50">
        <v>0</v>
      </c>
      <c r="BT125" s="50">
        <v>0</v>
      </c>
      <c r="BU125" s="50">
        <v>0</v>
      </c>
      <c r="BV125" s="91">
        <v>0</v>
      </c>
      <c r="BW125" s="50">
        <v>0</v>
      </c>
      <c r="BX125" s="50">
        <v>0</v>
      </c>
      <c r="BY125" s="50">
        <v>0</v>
      </c>
      <c r="BZ125" s="50">
        <v>1</v>
      </c>
      <c r="CA125" s="91">
        <v>0</v>
      </c>
      <c r="CB125" s="50">
        <v>0</v>
      </c>
      <c r="CC125" s="50">
        <v>0</v>
      </c>
      <c r="CD125" s="50">
        <v>0</v>
      </c>
      <c r="CE125" s="50">
        <v>0</v>
      </c>
      <c r="CF125" s="91">
        <v>0</v>
      </c>
      <c r="CG125" s="50">
        <v>0</v>
      </c>
      <c r="CH125" s="50">
        <v>0</v>
      </c>
      <c r="CI125" s="50">
        <v>0</v>
      </c>
      <c r="CJ125" s="50">
        <v>1</v>
      </c>
      <c r="CK125" s="91">
        <v>0</v>
      </c>
      <c r="CL125" s="50">
        <v>0</v>
      </c>
      <c r="CM125" s="50">
        <v>0</v>
      </c>
      <c r="CN125" s="50">
        <v>0</v>
      </c>
    </row>
    <row r="126" spans="1:92" x14ac:dyDescent="0.2">
      <c r="A126" s="22" t="s">
        <v>23</v>
      </c>
      <c r="B126" s="4" t="s">
        <v>25</v>
      </c>
      <c r="C126" s="50">
        <v>0</v>
      </c>
      <c r="D126" s="91">
        <v>0</v>
      </c>
      <c r="E126" s="50">
        <v>0</v>
      </c>
      <c r="F126" s="50">
        <v>0</v>
      </c>
      <c r="G126" s="50">
        <v>0</v>
      </c>
      <c r="H126" s="50">
        <v>0</v>
      </c>
      <c r="I126" s="91">
        <v>0</v>
      </c>
      <c r="J126" s="50">
        <v>0</v>
      </c>
      <c r="K126" s="50">
        <v>0</v>
      </c>
      <c r="L126" s="50">
        <v>0</v>
      </c>
      <c r="M126" s="50">
        <v>0</v>
      </c>
      <c r="N126" s="91">
        <v>0</v>
      </c>
      <c r="O126" s="50">
        <v>0</v>
      </c>
      <c r="P126" s="50">
        <v>0</v>
      </c>
      <c r="Q126" s="50">
        <v>0</v>
      </c>
      <c r="R126" s="50">
        <v>0</v>
      </c>
      <c r="S126" s="91">
        <v>0</v>
      </c>
      <c r="T126" s="50">
        <v>0</v>
      </c>
      <c r="U126" s="50">
        <v>0</v>
      </c>
      <c r="V126" s="50">
        <v>0</v>
      </c>
      <c r="W126" s="50">
        <v>0</v>
      </c>
      <c r="X126" s="91">
        <v>0</v>
      </c>
      <c r="Y126" s="50">
        <v>0</v>
      </c>
      <c r="Z126" s="50">
        <v>0</v>
      </c>
      <c r="AA126" s="50">
        <v>0</v>
      </c>
      <c r="AB126" s="50">
        <v>0</v>
      </c>
      <c r="AC126" s="91">
        <v>0</v>
      </c>
      <c r="AD126" s="50">
        <v>0</v>
      </c>
      <c r="AE126" s="50">
        <v>0</v>
      </c>
      <c r="AF126" s="50">
        <v>0</v>
      </c>
      <c r="AG126" s="50">
        <v>0</v>
      </c>
      <c r="AH126" s="91">
        <v>0</v>
      </c>
      <c r="AI126" s="50">
        <v>0</v>
      </c>
      <c r="AJ126" s="50">
        <v>0</v>
      </c>
      <c r="AK126" s="50">
        <v>0</v>
      </c>
      <c r="AL126" s="50">
        <v>0</v>
      </c>
      <c r="AM126" s="91">
        <v>0</v>
      </c>
      <c r="AN126" s="50">
        <v>0</v>
      </c>
      <c r="AO126" s="50">
        <v>0</v>
      </c>
      <c r="AP126" s="50">
        <v>0</v>
      </c>
      <c r="AQ126" s="50">
        <v>0</v>
      </c>
      <c r="AR126" s="91">
        <v>0</v>
      </c>
      <c r="AS126" s="50">
        <v>0</v>
      </c>
      <c r="AT126" s="50">
        <v>0</v>
      </c>
      <c r="AU126" s="50">
        <v>0</v>
      </c>
      <c r="AV126" s="50">
        <v>0</v>
      </c>
      <c r="AW126" s="91">
        <v>0</v>
      </c>
      <c r="AX126" s="50">
        <v>0</v>
      </c>
      <c r="AY126" s="50">
        <v>0</v>
      </c>
      <c r="AZ126" s="50">
        <v>0</v>
      </c>
      <c r="BA126" s="50">
        <v>0</v>
      </c>
      <c r="BB126" s="91">
        <v>0</v>
      </c>
      <c r="BC126" s="50">
        <v>0</v>
      </c>
      <c r="BD126" s="50">
        <v>0</v>
      </c>
      <c r="BE126" s="50">
        <v>0</v>
      </c>
      <c r="BF126" s="50">
        <v>0</v>
      </c>
      <c r="BG126" s="91">
        <v>0</v>
      </c>
      <c r="BH126" s="50">
        <v>0</v>
      </c>
      <c r="BI126" s="50">
        <v>0</v>
      </c>
      <c r="BJ126" s="50">
        <v>0</v>
      </c>
      <c r="BK126" s="50">
        <v>0</v>
      </c>
      <c r="BL126" s="91">
        <v>0</v>
      </c>
      <c r="BM126" s="50">
        <v>0</v>
      </c>
      <c r="BN126" s="50">
        <v>0</v>
      </c>
      <c r="BO126" s="50">
        <v>0</v>
      </c>
      <c r="BP126" s="50">
        <v>0</v>
      </c>
      <c r="BQ126" s="91">
        <v>0</v>
      </c>
      <c r="BR126" s="50">
        <v>0</v>
      </c>
      <c r="BS126" s="50">
        <v>0</v>
      </c>
      <c r="BT126" s="50">
        <v>0</v>
      </c>
      <c r="BU126" s="50">
        <v>0</v>
      </c>
      <c r="BV126" s="91">
        <v>0</v>
      </c>
      <c r="BW126" s="50">
        <v>0</v>
      </c>
      <c r="BX126" s="50">
        <v>0</v>
      </c>
      <c r="BY126" s="50">
        <v>0</v>
      </c>
      <c r="BZ126" s="50">
        <v>0</v>
      </c>
      <c r="CA126" s="91">
        <v>0</v>
      </c>
      <c r="CB126" s="50">
        <v>0</v>
      </c>
      <c r="CC126" s="50">
        <v>0</v>
      </c>
      <c r="CD126" s="50">
        <v>0</v>
      </c>
      <c r="CE126" s="50">
        <v>0</v>
      </c>
      <c r="CF126" s="91">
        <v>0</v>
      </c>
      <c r="CG126" s="50">
        <v>0</v>
      </c>
      <c r="CH126" s="50">
        <v>0</v>
      </c>
      <c r="CI126" s="50">
        <v>0</v>
      </c>
      <c r="CJ126" s="50">
        <v>0</v>
      </c>
      <c r="CK126" s="91">
        <v>0</v>
      </c>
      <c r="CL126" s="50">
        <v>0</v>
      </c>
      <c r="CM126" s="50">
        <v>0</v>
      </c>
      <c r="CN126" s="50">
        <v>0</v>
      </c>
    </row>
    <row r="128" spans="1:92" ht="15" x14ac:dyDescent="0.25">
      <c r="A128" s="13" t="s">
        <v>104</v>
      </c>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c r="AZ128" s="3"/>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row>
    <row r="129" spans="1:77" s="21" customFormat="1" x14ac:dyDescent="0.2">
      <c r="A129" s="90"/>
      <c r="B129" s="90"/>
      <c r="C129" s="90"/>
      <c r="D129" s="90"/>
      <c r="E129" s="90"/>
      <c r="F129" s="90"/>
      <c r="G129" s="90"/>
      <c r="H129" s="90"/>
      <c r="I129" s="90"/>
      <c r="J129" s="90"/>
      <c r="K129" s="90"/>
      <c r="L129" s="90"/>
      <c r="M129" s="90"/>
      <c r="N129" s="90"/>
      <c r="O129" s="90"/>
      <c r="P129" s="90"/>
      <c r="Q129" s="90"/>
      <c r="R129" s="90"/>
      <c r="S129" s="90"/>
      <c r="T129" s="90"/>
      <c r="U129" s="90"/>
      <c r="V129" s="90"/>
      <c r="W129" s="90"/>
      <c r="X129" s="90"/>
      <c r="Y129" s="90"/>
      <c r="Z129" s="90"/>
      <c r="AA129" s="90"/>
      <c r="AB129" s="90"/>
      <c r="AC129" s="90"/>
      <c r="AD129" s="90"/>
      <c r="AE129" s="90"/>
      <c r="AF129" s="90"/>
      <c r="AG129" s="90"/>
      <c r="AH129" s="90"/>
      <c r="AI129" s="90"/>
      <c r="AJ129" s="90"/>
      <c r="AK129" s="90"/>
      <c r="AL129" s="90"/>
      <c r="AM129" s="90"/>
      <c r="AN129" s="20"/>
      <c r="AO129" s="20"/>
      <c r="AP129" s="20"/>
      <c r="AQ129" s="20"/>
      <c r="AR129" s="20"/>
      <c r="AS129" s="20"/>
      <c r="AT129" s="20"/>
      <c r="AU129" s="20"/>
      <c r="AV129" s="20"/>
      <c r="AW129" s="20"/>
      <c r="AX129" s="20"/>
      <c r="AY129" s="20"/>
      <c r="AZ129" s="20"/>
      <c r="BA129" s="20"/>
      <c r="BB129" s="20"/>
      <c r="BC129" s="20"/>
      <c r="BD129" s="20"/>
      <c r="BE129" s="20"/>
      <c r="BF129" s="20"/>
      <c r="BG129" s="20"/>
      <c r="BH129" s="20"/>
      <c r="BI129" s="20"/>
      <c r="BJ129" s="20"/>
      <c r="BK129" s="20"/>
      <c r="BL129" s="20"/>
      <c r="BM129" s="20"/>
      <c r="BN129" s="20"/>
      <c r="BO129" s="20"/>
      <c r="BP129" s="20"/>
      <c r="BQ129" s="20"/>
      <c r="BR129" s="20"/>
      <c r="BS129" s="20"/>
      <c r="BT129" s="20"/>
      <c r="BU129" s="20"/>
      <c r="BV129" s="20"/>
      <c r="BW129" s="20"/>
      <c r="BX129" s="20"/>
      <c r="BY129" s="20"/>
    </row>
    <row r="130" spans="1:77" ht="75" x14ac:dyDescent="0.2">
      <c r="A130" s="84" t="s">
        <v>26</v>
      </c>
      <c r="B130" s="84" t="s">
        <v>27</v>
      </c>
      <c r="C130" s="15" t="s">
        <v>82</v>
      </c>
      <c r="D130" s="84" t="s">
        <v>28</v>
      </c>
      <c r="E130" s="84" t="s">
        <v>29</v>
      </c>
      <c r="F130" s="84" t="s">
        <v>30</v>
      </c>
      <c r="G130" s="84" t="s">
        <v>31</v>
      </c>
      <c r="H130" s="84" t="s">
        <v>32</v>
      </c>
      <c r="I130" s="84" t="s">
        <v>33</v>
      </c>
      <c r="J130" s="84" t="s">
        <v>34</v>
      </c>
      <c r="K130" s="84" t="s">
        <v>35</v>
      </c>
      <c r="L130" s="16" t="s">
        <v>1</v>
      </c>
      <c r="M130" s="84" t="s">
        <v>36</v>
      </c>
      <c r="N130" s="84" t="s">
        <v>37</v>
      </c>
      <c r="O130" s="84" t="s">
        <v>38</v>
      </c>
      <c r="P130" s="84" t="s">
        <v>39</v>
      </c>
      <c r="Q130" s="84" t="s">
        <v>40</v>
      </c>
      <c r="R130" s="84" t="s">
        <v>41</v>
      </c>
      <c r="S130" s="84" t="s">
        <v>42</v>
      </c>
      <c r="T130" s="84" t="s">
        <v>43</v>
      </c>
      <c r="U130" s="84" t="s">
        <v>44</v>
      </c>
      <c r="V130" s="84" t="s">
        <v>45</v>
      </c>
      <c r="W130" s="16" t="s">
        <v>2</v>
      </c>
      <c r="X130" s="84" t="s">
        <v>46</v>
      </c>
      <c r="Y130" s="84" t="s">
        <v>47</v>
      </c>
      <c r="Z130" s="84" t="s">
        <v>48</v>
      </c>
      <c r="AA130" s="16" t="s">
        <v>49</v>
      </c>
      <c r="AB130" s="84" t="s">
        <v>50</v>
      </c>
      <c r="AC130" s="84" t="s">
        <v>51</v>
      </c>
      <c r="AD130" s="84" t="s">
        <v>52</v>
      </c>
      <c r="AE130" s="34" t="s">
        <v>53</v>
      </c>
      <c r="AF130" s="35" t="s">
        <v>54</v>
      </c>
      <c r="AG130" s="36" t="s">
        <v>80</v>
      </c>
      <c r="AH130" s="37" t="s">
        <v>55</v>
      </c>
      <c r="AI130" s="84" t="s">
        <v>56</v>
      </c>
      <c r="AJ130" s="84" t="s">
        <v>57</v>
      </c>
      <c r="AK130" s="84" t="s">
        <v>58</v>
      </c>
      <c r="AL130" s="84" t="s">
        <v>0</v>
      </c>
      <c r="AM130" s="15" t="s">
        <v>81</v>
      </c>
      <c r="AN130" s="3"/>
      <c r="AO130" s="3"/>
      <c r="AP130" s="3"/>
      <c r="AQ130" s="3"/>
      <c r="AR130" s="3"/>
      <c r="AS130" s="3"/>
      <c r="AT130" s="3"/>
      <c r="AU130" s="3"/>
      <c r="AV130" s="3"/>
      <c r="AW130" s="3"/>
      <c r="AX130" s="3"/>
      <c r="AY130" s="3"/>
      <c r="AZ130" s="3"/>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row>
    <row r="131" spans="1:77" ht="15" x14ac:dyDescent="0.25">
      <c r="A131" s="22" t="s">
        <v>3</v>
      </c>
      <c r="B131" s="4" t="s">
        <v>144</v>
      </c>
      <c r="C131" s="50">
        <v>0</v>
      </c>
      <c r="D131" s="50">
        <v>0</v>
      </c>
      <c r="E131" s="50">
        <v>0</v>
      </c>
      <c r="F131" s="50">
        <v>0</v>
      </c>
      <c r="G131" s="50">
        <v>0</v>
      </c>
      <c r="H131" s="50">
        <v>0</v>
      </c>
      <c r="I131" s="50">
        <v>0</v>
      </c>
      <c r="J131" s="50">
        <v>0</v>
      </c>
      <c r="K131" s="50">
        <v>0</v>
      </c>
      <c r="L131" s="50">
        <v>0</v>
      </c>
      <c r="M131" s="50">
        <v>0</v>
      </c>
      <c r="N131" s="50">
        <v>0</v>
      </c>
      <c r="O131" s="50">
        <v>0</v>
      </c>
      <c r="P131" s="50">
        <v>0</v>
      </c>
      <c r="Q131" s="50">
        <v>0</v>
      </c>
      <c r="R131" s="50">
        <v>0</v>
      </c>
      <c r="S131" s="50">
        <v>0</v>
      </c>
      <c r="T131" s="50">
        <v>0</v>
      </c>
      <c r="U131" s="50">
        <v>0</v>
      </c>
      <c r="V131" s="50">
        <v>0</v>
      </c>
      <c r="W131" s="50">
        <v>0</v>
      </c>
      <c r="X131" s="50">
        <v>0</v>
      </c>
      <c r="Y131" s="50">
        <v>0</v>
      </c>
      <c r="Z131" s="50">
        <v>0</v>
      </c>
      <c r="AA131" s="50">
        <v>0</v>
      </c>
      <c r="AB131" s="50">
        <v>0</v>
      </c>
      <c r="AC131" s="50">
        <v>0</v>
      </c>
      <c r="AD131" s="50">
        <v>0</v>
      </c>
      <c r="AE131" s="50">
        <v>0</v>
      </c>
      <c r="AF131" s="38">
        <f t="shared" ref="AF131:AF150" si="32">IFERROR(C131+L131+W131+AA131+AE131,0)</f>
        <v>0</v>
      </c>
      <c r="AG131" s="38">
        <v>0</v>
      </c>
      <c r="AH131" s="50"/>
      <c r="AI131" s="50"/>
      <c r="AJ131" s="50"/>
      <c r="AK131" s="50"/>
      <c r="AL131" s="50"/>
      <c r="AM131" s="39">
        <f>IFERROR(+AF131+AG131,0)</f>
        <v>0</v>
      </c>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row>
    <row r="132" spans="1:77" ht="15" x14ac:dyDescent="0.25">
      <c r="A132" s="22" t="s">
        <v>4</v>
      </c>
      <c r="B132" s="4" t="s">
        <v>145</v>
      </c>
      <c r="C132" s="50">
        <v>0</v>
      </c>
      <c r="D132" s="50">
        <v>0</v>
      </c>
      <c r="E132" s="50">
        <v>0</v>
      </c>
      <c r="F132" s="50">
        <v>0</v>
      </c>
      <c r="G132" s="50">
        <v>0</v>
      </c>
      <c r="H132" s="50">
        <v>0</v>
      </c>
      <c r="I132" s="50">
        <v>0</v>
      </c>
      <c r="J132" s="50">
        <v>0</v>
      </c>
      <c r="K132" s="50">
        <v>0</v>
      </c>
      <c r="L132" s="50">
        <v>0</v>
      </c>
      <c r="M132" s="50">
        <v>0</v>
      </c>
      <c r="N132" s="50">
        <v>0</v>
      </c>
      <c r="O132" s="50">
        <v>0</v>
      </c>
      <c r="P132" s="50">
        <v>0</v>
      </c>
      <c r="Q132" s="50">
        <v>0</v>
      </c>
      <c r="R132" s="50">
        <v>0</v>
      </c>
      <c r="S132" s="50">
        <v>0</v>
      </c>
      <c r="T132" s="50">
        <v>0</v>
      </c>
      <c r="U132" s="50">
        <v>0</v>
      </c>
      <c r="V132" s="50">
        <v>0</v>
      </c>
      <c r="W132" s="50">
        <v>0</v>
      </c>
      <c r="X132" s="50">
        <v>0</v>
      </c>
      <c r="Y132" s="50">
        <v>0</v>
      </c>
      <c r="Z132" s="50">
        <v>0</v>
      </c>
      <c r="AA132" s="50">
        <v>0</v>
      </c>
      <c r="AB132" s="50">
        <v>0</v>
      </c>
      <c r="AC132" s="50">
        <v>0</v>
      </c>
      <c r="AD132" s="50">
        <v>0</v>
      </c>
      <c r="AE132" s="50">
        <v>0</v>
      </c>
      <c r="AF132" s="38">
        <f t="shared" si="32"/>
        <v>0</v>
      </c>
      <c r="AG132" s="38">
        <v>0</v>
      </c>
      <c r="AH132" s="50"/>
      <c r="AI132" s="50"/>
      <c r="AJ132" s="50"/>
      <c r="AK132" s="50"/>
      <c r="AL132" s="50"/>
      <c r="AM132" s="39">
        <f t="shared" ref="AM132:AM150" si="33">IFERROR(+AF132+AG132,0)</f>
        <v>0</v>
      </c>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row>
    <row r="133" spans="1:77" ht="15" x14ac:dyDescent="0.25">
      <c r="A133" s="22" t="s">
        <v>5</v>
      </c>
      <c r="B133" s="4" t="s">
        <v>83</v>
      </c>
      <c r="C133" s="50">
        <v>0</v>
      </c>
      <c r="D133" s="50">
        <v>0</v>
      </c>
      <c r="E133" s="50">
        <v>0</v>
      </c>
      <c r="F133" s="50">
        <v>0</v>
      </c>
      <c r="G133" s="50">
        <v>0</v>
      </c>
      <c r="H133" s="50">
        <v>0</v>
      </c>
      <c r="I133" s="50">
        <v>0</v>
      </c>
      <c r="J133" s="50">
        <v>0</v>
      </c>
      <c r="K133" s="50">
        <v>0</v>
      </c>
      <c r="L133" s="50">
        <v>0</v>
      </c>
      <c r="M133" s="50">
        <v>0.16800000000000001</v>
      </c>
      <c r="N133" s="50">
        <v>0</v>
      </c>
      <c r="O133" s="50">
        <v>0</v>
      </c>
      <c r="P133" s="50">
        <v>0</v>
      </c>
      <c r="Q133" s="50">
        <v>0</v>
      </c>
      <c r="R133" s="50">
        <v>0</v>
      </c>
      <c r="S133" s="50">
        <v>0</v>
      </c>
      <c r="T133" s="50">
        <v>0</v>
      </c>
      <c r="U133" s="50">
        <v>0</v>
      </c>
      <c r="V133" s="50">
        <v>0</v>
      </c>
      <c r="W133" s="50">
        <v>0</v>
      </c>
      <c r="X133" s="50">
        <v>0</v>
      </c>
      <c r="Y133" s="50">
        <v>0</v>
      </c>
      <c r="Z133" s="50">
        <v>0</v>
      </c>
      <c r="AA133" s="50">
        <v>0</v>
      </c>
      <c r="AB133" s="50">
        <v>0</v>
      </c>
      <c r="AC133" s="50">
        <v>0</v>
      </c>
      <c r="AD133" s="50">
        <v>0</v>
      </c>
      <c r="AE133" s="50">
        <v>0</v>
      </c>
      <c r="AF133" s="38">
        <f t="shared" si="32"/>
        <v>0</v>
      </c>
      <c r="AG133" s="38">
        <v>0</v>
      </c>
      <c r="AH133" s="78"/>
      <c r="AI133" s="78"/>
      <c r="AJ133" s="78"/>
      <c r="AK133" s="78"/>
      <c r="AL133" s="78"/>
      <c r="AM133" s="39">
        <f t="shared" si="33"/>
        <v>0</v>
      </c>
      <c r="AN133" s="3"/>
      <c r="AO133" s="3"/>
      <c r="AP133" s="3"/>
      <c r="AQ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row>
    <row r="134" spans="1:77" ht="15" x14ac:dyDescent="0.25">
      <c r="A134" s="22" t="s">
        <v>6</v>
      </c>
      <c r="B134" s="4" t="s">
        <v>84</v>
      </c>
      <c r="C134" s="50">
        <v>0</v>
      </c>
      <c r="D134" s="50">
        <v>0.2</v>
      </c>
      <c r="E134" s="50">
        <v>0</v>
      </c>
      <c r="F134" s="50">
        <v>0.22</v>
      </c>
      <c r="G134" s="50">
        <v>0</v>
      </c>
      <c r="H134" s="50">
        <v>0.1</v>
      </c>
      <c r="I134" s="50">
        <v>0.23</v>
      </c>
      <c r="J134" s="50">
        <v>0</v>
      </c>
      <c r="K134" s="50">
        <v>0</v>
      </c>
      <c r="L134" s="50">
        <v>0</v>
      </c>
      <c r="M134" s="50">
        <v>0</v>
      </c>
      <c r="N134" s="50">
        <v>0.24</v>
      </c>
      <c r="O134" s="50">
        <v>0</v>
      </c>
      <c r="P134" s="50">
        <v>0</v>
      </c>
      <c r="Q134" s="50">
        <v>0</v>
      </c>
      <c r="R134" s="50">
        <v>0</v>
      </c>
      <c r="S134" s="50">
        <v>0.21</v>
      </c>
      <c r="T134" s="50">
        <v>0</v>
      </c>
      <c r="U134" s="50">
        <v>0</v>
      </c>
      <c r="V134" s="50">
        <v>0.09</v>
      </c>
      <c r="W134" s="50">
        <v>0</v>
      </c>
      <c r="X134" s="50">
        <v>0.1</v>
      </c>
      <c r="Y134" s="50">
        <v>0</v>
      </c>
      <c r="Z134" s="50">
        <v>0</v>
      </c>
      <c r="AA134" s="50">
        <v>0</v>
      </c>
      <c r="AB134" s="50">
        <v>0</v>
      </c>
      <c r="AC134" s="50">
        <v>0</v>
      </c>
      <c r="AD134" s="50">
        <v>0</v>
      </c>
      <c r="AE134" s="50">
        <v>0</v>
      </c>
      <c r="AF134" s="38">
        <f t="shared" si="32"/>
        <v>0</v>
      </c>
      <c r="AG134" s="38">
        <v>0</v>
      </c>
      <c r="AH134" s="50"/>
      <c r="AI134" s="50"/>
      <c r="AJ134" s="50"/>
      <c r="AK134" s="50"/>
      <c r="AL134" s="50"/>
      <c r="AM134" s="39">
        <f t="shared" si="33"/>
        <v>0</v>
      </c>
      <c r="AN134" s="3"/>
      <c r="AO134" s="3"/>
      <c r="AP134" s="3"/>
      <c r="AQ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row>
    <row r="135" spans="1:77" ht="15" x14ac:dyDescent="0.25">
      <c r="A135" s="22" t="s">
        <v>134</v>
      </c>
      <c r="B135" s="4" t="s">
        <v>9</v>
      </c>
      <c r="C135" s="50">
        <v>0</v>
      </c>
      <c r="D135" s="50">
        <v>0.28000000000000003</v>
      </c>
      <c r="E135" s="50">
        <v>0</v>
      </c>
      <c r="F135" s="50">
        <v>0.21</v>
      </c>
      <c r="G135" s="50">
        <v>0.25</v>
      </c>
      <c r="H135" s="50">
        <v>0.15</v>
      </c>
      <c r="I135" s="50">
        <v>0.1</v>
      </c>
      <c r="J135" s="50">
        <v>0</v>
      </c>
      <c r="K135" s="50">
        <v>0</v>
      </c>
      <c r="L135" s="50">
        <v>0</v>
      </c>
      <c r="M135" s="50">
        <v>0.21</v>
      </c>
      <c r="N135" s="50">
        <v>0.24</v>
      </c>
      <c r="O135" s="50">
        <v>0</v>
      </c>
      <c r="P135" s="50">
        <v>0</v>
      </c>
      <c r="Q135" s="50">
        <v>0.13</v>
      </c>
      <c r="R135" s="50">
        <v>0.12</v>
      </c>
      <c r="S135" s="50">
        <v>0.11</v>
      </c>
      <c r="T135" s="50">
        <v>0.13</v>
      </c>
      <c r="U135" s="50">
        <v>0.3</v>
      </c>
      <c r="V135" s="50">
        <v>0.21</v>
      </c>
      <c r="W135" s="50">
        <v>0</v>
      </c>
      <c r="X135" s="50">
        <v>0.15</v>
      </c>
      <c r="Y135" s="50">
        <v>0.14000000000000001</v>
      </c>
      <c r="Z135" s="50">
        <v>0.17</v>
      </c>
      <c r="AA135" s="50">
        <v>0</v>
      </c>
      <c r="AB135" s="50">
        <v>0</v>
      </c>
      <c r="AC135" s="50">
        <v>0.22</v>
      </c>
      <c r="AD135" s="50">
        <v>0</v>
      </c>
      <c r="AE135" s="50">
        <v>0</v>
      </c>
      <c r="AF135" s="38">
        <f t="shared" si="32"/>
        <v>0</v>
      </c>
      <c r="AG135" s="38">
        <v>0</v>
      </c>
      <c r="AH135" s="50"/>
      <c r="AI135" s="50"/>
      <c r="AJ135" s="50"/>
      <c r="AK135" s="50"/>
      <c r="AL135" s="50"/>
      <c r="AM135" s="39">
        <f t="shared" si="33"/>
        <v>0</v>
      </c>
      <c r="AN135" s="3"/>
      <c r="AO135" s="3"/>
      <c r="AP135" s="3"/>
      <c r="AQ135" s="3"/>
      <c r="AR135" s="3"/>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row>
    <row r="136" spans="1:77" ht="15" x14ac:dyDescent="0.25">
      <c r="A136" s="22" t="s">
        <v>7</v>
      </c>
      <c r="B136" s="4" t="s">
        <v>130</v>
      </c>
      <c r="C136" s="50">
        <v>0</v>
      </c>
      <c r="D136" s="50">
        <v>0</v>
      </c>
      <c r="E136" s="50">
        <v>0</v>
      </c>
      <c r="F136" s="50">
        <v>0</v>
      </c>
      <c r="G136" s="50">
        <v>0</v>
      </c>
      <c r="H136" s="50">
        <v>0</v>
      </c>
      <c r="I136" s="50">
        <v>0</v>
      </c>
      <c r="J136" s="50">
        <v>0</v>
      </c>
      <c r="K136" s="50">
        <v>0</v>
      </c>
      <c r="L136" s="50">
        <v>0</v>
      </c>
      <c r="M136" s="50">
        <v>0</v>
      </c>
      <c r="N136" s="50">
        <v>0</v>
      </c>
      <c r="O136" s="50">
        <v>0</v>
      </c>
      <c r="P136" s="50">
        <v>0</v>
      </c>
      <c r="Q136" s="50">
        <v>0</v>
      </c>
      <c r="R136" s="50">
        <v>0</v>
      </c>
      <c r="S136" s="50">
        <v>0</v>
      </c>
      <c r="T136" s="50">
        <v>0</v>
      </c>
      <c r="U136" s="50">
        <v>0</v>
      </c>
      <c r="V136" s="50">
        <v>0</v>
      </c>
      <c r="W136" s="50">
        <v>0</v>
      </c>
      <c r="X136" s="50">
        <v>0</v>
      </c>
      <c r="Y136" s="50">
        <v>0</v>
      </c>
      <c r="Z136" s="50">
        <v>0</v>
      </c>
      <c r="AA136" s="50">
        <v>0</v>
      </c>
      <c r="AB136" s="50">
        <v>0</v>
      </c>
      <c r="AC136" s="50">
        <v>0</v>
      </c>
      <c r="AD136" s="50">
        <v>0</v>
      </c>
      <c r="AE136" s="50">
        <v>0</v>
      </c>
      <c r="AF136" s="38">
        <f t="shared" si="32"/>
        <v>0</v>
      </c>
      <c r="AG136" s="38">
        <v>0</v>
      </c>
      <c r="AH136" s="50"/>
      <c r="AI136" s="50"/>
      <c r="AJ136" s="50"/>
      <c r="AK136" s="50"/>
      <c r="AL136" s="50"/>
      <c r="AM136" s="39">
        <f t="shared" si="33"/>
        <v>0</v>
      </c>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row>
    <row r="137" spans="1:77" ht="15" x14ac:dyDescent="0.25">
      <c r="A137" s="22" t="s">
        <v>8</v>
      </c>
      <c r="B137" s="4" t="s">
        <v>85</v>
      </c>
      <c r="C137" s="50">
        <v>0</v>
      </c>
      <c r="D137" s="50">
        <v>0</v>
      </c>
      <c r="E137" s="50">
        <v>0</v>
      </c>
      <c r="F137" s="50">
        <v>0</v>
      </c>
      <c r="G137" s="50">
        <v>0</v>
      </c>
      <c r="H137" s="50">
        <v>0</v>
      </c>
      <c r="I137" s="50">
        <v>0</v>
      </c>
      <c r="J137" s="50">
        <v>0</v>
      </c>
      <c r="K137" s="50">
        <v>0</v>
      </c>
      <c r="L137" s="50">
        <v>0</v>
      </c>
      <c r="M137" s="50">
        <v>0</v>
      </c>
      <c r="N137" s="50">
        <v>0</v>
      </c>
      <c r="O137" s="50">
        <v>0</v>
      </c>
      <c r="P137" s="50">
        <v>0</v>
      </c>
      <c r="Q137" s="50">
        <v>0</v>
      </c>
      <c r="R137" s="50">
        <v>0</v>
      </c>
      <c r="S137" s="50">
        <v>0</v>
      </c>
      <c r="T137" s="50">
        <v>0</v>
      </c>
      <c r="U137" s="50">
        <v>0</v>
      </c>
      <c r="V137" s="50">
        <v>0</v>
      </c>
      <c r="W137" s="50">
        <v>0</v>
      </c>
      <c r="X137" s="50">
        <v>0</v>
      </c>
      <c r="Y137" s="50">
        <v>0</v>
      </c>
      <c r="Z137" s="50">
        <v>0</v>
      </c>
      <c r="AA137" s="50">
        <v>0</v>
      </c>
      <c r="AB137" s="50">
        <v>0</v>
      </c>
      <c r="AC137" s="50">
        <v>0</v>
      </c>
      <c r="AD137" s="50">
        <v>0</v>
      </c>
      <c r="AE137" s="50">
        <v>0</v>
      </c>
      <c r="AF137" s="38">
        <f t="shared" ref="AF137" si="34">IFERROR(C137+L137+W137+AA137+AE137,0)</f>
        <v>0</v>
      </c>
      <c r="AG137" s="38">
        <v>0</v>
      </c>
      <c r="AH137" s="78"/>
      <c r="AI137" s="78"/>
      <c r="AJ137" s="78"/>
      <c r="AK137" s="78"/>
      <c r="AL137" s="78"/>
      <c r="AM137" s="39">
        <f t="shared" si="33"/>
        <v>0</v>
      </c>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row>
    <row r="138" spans="1:77" ht="15" x14ac:dyDescent="0.25">
      <c r="A138" s="22" t="s">
        <v>10</v>
      </c>
      <c r="B138" s="4" t="s">
        <v>131</v>
      </c>
      <c r="C138" s="50">
        <v>0</v>
      </c>
      <c r="D138" s="50">
        <v>0</v>
      </c>
      <c r="E138" s="50">
        <v>0</v>
      </c>
      <c r="F138" s="50">
        <v>0</v>
      </c>
      <c r="G138" s="50">
        <v>0</v>
      </c>
      <c r="H138" s="50">
        <v>0</v>
      </c>
      <c r="I138" s="50">
        <v>0</v>
      </c>
      <c r="J138" s="50">
        <v>0</v>
      </c>
      <c r="K138" s="50">
        <v>0</v>
      </c>
      <c r="L138" s="50">
        <v>0</v>
      </c>
      <c r="M138" s="50">
        <v>0</v>
      </c>
      <c r="N138" s="50">
        <v>0</v>
      </c>
      <c r="O138" s="50">
        <v>0</v>
      </c>
      <c r="P138" s="50">
        <v>0</v>
      </c>
      <c r="Q138" s="50">
        <v>0</v>
      </c>
      <c r="R138" s="50">
        <v>0</v>
      </c>
      <c r="S138" s="50">
        <v>0</v>
      </c>
      <c r="T138" s="50">
        <v>0</v>
      </c>
      <c r="U138" s="50">
        <v>0</v>
      </c>
      <c r="V138" s="50">
        <v>0</v>
      </c>
      <c r="W138" s="50">
        <v>0</v>
      </c>
      <c r="X138" s="50">
        <v>0</v>
      </c>
      <c r="Y138" s="50">
        <v>0</v>
      </c>
      <c r="Z138" s="50">
        <v>0</v>
      </c>
      <c r="AA138" s="50">
        <v>0</v>
      </c>
      <c r="AB138" s="50">
        <v>0</v>
      </c>
      <c r="AC138" s="50">
        <v>0</v>
      </c>
      <c r="AD138" s="50">
        <v>0</v>
      </c>
      <c r="AE138" s="50">
        <v>0</v>
      </c>
      <c r="AF138" s="38">
        <f t="shared" si="32"/>
        <v>0</v>
      </c>
      <c r="AG138" s="38">
        <v>0</v>
      </c>
      <c r="AH138" s="50"/>
      <c r="AI138" s="50"/>
      <c r="AJ138" s="50"/>
      <c r="AK138" s="50"/>
      <c r="AL138" s="50"/>
      <c r="AM138" s="39">
        <f t="shared" si="33"/>
        <v>0</v>
      </c>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row>
    <row r="139" spans="1:77" ht="15" x14ac:dyDescent="0.25">
      <c r="A139" s="22" t="s">
        <v>11</v>
      </c>
      <c r="B139" s="4" t="s">
        <v>86</v>
      </c>
      <c r="C139" s="50">
        <v>0</v>
      </c>
      <c r="D139" s="50">
        <v>0</v>
      </c>
      <c r="E139" s="50">
        <v>0</v>
      </c>
      <c r="F139" s="50">
        <v>0</v>
      </c>
      <c r="G139" s="50">
        <v>0</v>
      </c>
      <c r="H139" s="50">
        <v>0</v>
      </c>
      <c r="I139" s="50">
        <v>0</v>
      </c>
      <c r="J139" s="50">
        <v>0</v>
      </c>
      <c r="K139" s="50">
        <v>0</v>
      </c>
      <c r="L139" s="50">
        <v>0</v>
      </c>
      <c r="M139" s="50">
        <v>0</v>
      </c>
      <c r="N139" s="50">
        <v>0</v>
      </c>
      <c r="O139" s="50">
        <v>0</v>
      </c>
      <c r="P139" s="50">
        <v>0</v>
      </c>
      <c r="Q139" s="50">
        <v>0</v>
      </c>
      <c r="R139" s="50">
        <v>0</v>
      </c>
      <c r="S139" s="50">
        <v>0</v>
      </c>
      <c r="T139" s="50">
        <v>0</v>
      </c>
      <c r="U139" s="50">
        <v>0</v>
      </c>
      <c r="V139" s="50">
        <v>0</v>
      </c>
      <c r="W139" s="50">
        <v>0</v>
      </c>
      <c r="X139" s="50">
        <v>0</v>
      </c>
      <c r="Y139" s="50">
        <v>0</v>
      </c>
      <c r="Z139" s="50">
        <v>0</v>
      </c>
      <c r="AA139" s="50">
        <v>0</v>
      </c>
      <c r="AB139" s="50">
        <v>0</v>
      </c>
      <c r="AC139" s="50">
        <v>0</v>
      </c>
      <c r="AD139" s="50">
        <v>0</v>
      </c>
      <c r="AE139" s="50">
        <v>0</v>
      </c>
      <c r="AF139" s="38">
        <f t="shared" si="32"/>
        <v>0</v>
      </c>
      <c r="AG139" s="38">
        <v>0</v>
      </c>
      <c r="AH139" s="50"/>
      <c r="AI139" s="50"/>
      <c r="AJ139" s="50"/>
      <c r="AK139" s="50"/>
      <c r="AL139" s="50"/>
      <c r="AM139" s="39">
        <f t="shared" si="33"/>
        <v>0</v>
      </c>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row>
    <row r="140" spans="1:77" ht="15" x14ac:dyDescent="0.25">
      <c r="A140" s="22" t="s">
        <v>12</v>
      </c>
      <c r="B140" s="4" t="s">
        <v>87</v>
      </c>
      <c r="C140" s="50">
        <v>0</v>
      </c>
      <c r="D140" s="50">
        <v>0</v>
      </c>
      <c r="E140" s="50">
        <v>0</v>
      </c>
      <c r="F140" s="50">
        <v>0</v>
      </c>
      <c r="G140" s="50">
        <v>0</v>
      </c>
      <c r="H140" s="50">
        <v>0</v>
      </c>
      <c r="I140" s="50">
        <v>0</v>
      </c>
      <c r="J140" s="50">
        <v>0</v>
      </c>
      <c r="K140" s="50">
        <v>0</v>
      </c>
      <c r="L140" s="50">
        <v>0</v>
      </c>
      <c r="M140" s="50">
        <v>0</v>
      </c>
      <c r="N140" s="50">
        <v>0</v>
      </c>
      <c r="O140" s="50">
        <v>0</v>
      </c>
      <c r="P140" s="50">
        <v>0</v>
      </c>
      <c r="Q140" s="50">
        <v>0</v>
      </c>
      <c r="R140" s="50">
        <v>0</v>
      </c>
      <c r="S140" s="50">
        <v>0</v>
      </c>
      <c r="T140" s="50">
        <v>0</v>
      </c>
      <c r="U140" s="50">
        <v>0</v>
      </c>
      <c r="V140" s="50">
        <v>0</v>
      </c>
      <c r="W140" s="50">
        <v>0</v>
      </c>
      <c r="X140" s="50">
        <v>0</v>
      </c>
      <c r="Y140" s="50">
        <v>0</v>
      </c>
      <c r="Z140" s="50">
        <v>0</v>
      </c>
      <c r="AA140" s="50">
        <v>0</v>
      </c>
      <c r="AB140" s="50">
        <v>0</v>
      </c>
      <c r="AC140" s="50">
        <v>0</v>
      </c>
      <c r="AD140" s="50">
        <v>0</v>
      </c>
      <c r="AE140" s="50">
        <v>0</v>
      </c>
      <c r="AF140" s="38">
        <f t="shared" si="32"/>
        <v>0</v>
      </c>
      <c r="AG140" s="38">
        <v>0</v>
      </c>
      <c r="AH140" s="50"/>
      <c r="AI140" s="50"/>
      <c r="AJ140" s="50"/>
      <c r="AK140" s="50"/>
      <c r="AL140" s="50"/>
      <c r="AM140" s="39">
        <f t="shared" si="33"/>
        <v>0</v>
      </c>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row>
    <row r="141" spans="1:77" ht="15" x14ac:dyDescent="0.25">
      <c r="A141" s="22" t="s">
        <v>13</v>
      </c>
      <c r="B141" s="4" t="s">
        <v>17</v>
      </c>
      <c r="C141" s="50">
        <v>0</v>
      </c>
      <c r="D141" s="50">
        <v>0.14000000000000001</v>
      </c>
      <c r="E141" s="50">
        <v>0.17</v>
      </c>
      <c r="F141" s="50">
        <v>0.25</v>
      </c>
      <c r="G141" s="50">
        <v>0</v>
      </c>
      <c r="H141" s="50">
        <v>0.24</v>
      </c>
      <c r="I141" s="50">
        <v>0</v>
      </c>
      <c r="J141" s="50">
        <v>0.17</v>
      </c>
      <c r="K141" s="50">
        <v>0</v>
      </c>
      <c r="L141" s="50">
        <v>0</v>
      </c>
      <c r="M141" s="50">
        <v>0.22</v>
      </c>
      <c r="N141" s="50">
        <v>0.26</v>
      </c>
      <c r="O141" s="50">
        <v>0.16</v>
      </c>
      <c r="P141" s="50">
        <v>0.08</v>
      </c>
      <c r="Q141" s="50">
        <v>0</v>
      </c>
      <c r="R141" s="50">
        <v>0.2</v>
      </c>
      <c r="S141" s="50">
        <v>0.3</v>
      </c>
      <c r="T141" s="50">
        <v>0</v>
      </c>
      <c r="U141" s="50">
        <v>0.22</v>
      </c>
      <c r="V141" s="50">
        <v>0</v>
      </c>
      <c r="W141" s="50">
        <v>0</v>
      </c>
      <c r="X141" s="50">
        <v>0</v>
      </c>
      <c r="Y141" s="50">
        <v>0</v>
      </c>
      <c r="Z141" s="50">
        <v>0</v>
      </c>
      <c r="AA141" s="50">
        <v>0</v>
      </c>
      <c r="AB141" s="50">
        <v>0.18</v>
      </c>
      <c r="AC141" s="50">
        <v>0</v>
      </c>
      <c r="AD141" s="50">
        <v>0</v>
      </c>
      <c r="AE141" s="50">
        <v>0</v>
      </c>
      <c r="AF141" s="38">
        <f t="shared" ref="AF141" si="35">IFERROR(C141+L141+W141+AA141+AE141,0)</f>
        <v>0</v>
      </c>
      <c r="AG141" s="38">
        <v>0</v>
      </c>
      <c r="AH141" s="78"/>
      <c r="AI141" s="78"/>
      <c r="AJ141" s="78"/>
      <c r="AK141" s="78"/>
      <c r="AL141" s="78"/>
      <c r="AM141" s="39">
        <f t="shared" si="33"/>
        <v>0</v>
      </c>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row>
    <row r="142" spans="1:77" ht="15" x14ac:dyDescent="0.25">
      <c r="A142" s="22" t="s">
        <v>14</v>
      </c>
      <c r="B142" s="4" t="s">
        <v>88</v>
      </c>
      <c r="C142" s="50">
        <v>0</v>
      </c>
      <c r="D142" s="50">
        <v>0</v>
      </c>
      <c r="E142" s="50">
        <v>0</v>
      </c>
      <c r="F142" s="50">
        <v>0</v>
      </c>
      <c r="G142" s="50">
        <v>0</v>
      </c>
      <c r="H142" s="50">
        <v>0</v>
      </c>
      <c r="I142" s="50">
        <v>0</v>
      </c>
      <c r="J142" s="50">
        <v>0</v>
      </c>
      <c r="K142" s="50">
        <v>0</v>
      </c>
      <c r="L142" s="50">
        <v>0</v>
      </c>
      <c r="M142" s="50">
        <v>0</v>
      </c>
      <c r="N142" s="50">
        <v>0</v>
      </c>
      <c r="O142" s="50">
        <v>0</v>
      </c>
      <c r="P142" s="50">
        <v>0</v>
      </c>
      <c r="Q142" s="50">
        <v>0</v>
      </c>
      <c r="R142" s="50">
        <v>0</v>
      </c>
      <c r="S142" s="50">
        <v>0</v>
      </c>
      <c r="T142" s="50">
        <v>0</v>
      </c>
      <c r="U142" s="50">
        <v>0</v>
      </c>
      <c r="V142" s="50">
        <v>0</v>
      </c>
      <c r="W142" s="50">
        <v>0</v>
      </c>
      <c r="X142" s="50">
        <v>0</v>
      </c>
      <c r="Y142" s="50">
        <v>0</v>
      </c>
      <c r="Z142" s="50">
        <v>0</v>
      </c>
      <c r="AA142" s="50">
        <v>0</v>
      </c>
      <c r="AB142" s="50">
        <v>0</v>
      </c>
      <c r="AC142" s="50">
        <v>0</v>
      </c>
      <c r="AD142" s="50">
        <v>0</v>
      </c>
      <c r="AE142" s="50">
        <v>0</v>
      </c>
      <c r="AF142" s="38">
        <f t="shared" si="32"/>
        <v>0</v>
      </c>
      <c r="AG142" s="38">
        <v>0</v>
      </c>
      <c r="AH142" s="50"/>
      <c r="AI142" s="50"/>
      <c r="AJ142" s="50"/>
      <c r="AK142" s="50"/>
      <c r="AL142" s="50"/>
      <c r="AM142" s="39">
        <f t="shared" si="33"/>
        <v>0</v>
      </c>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row>
    <row r="143" spans="1:77" ht="15" x14ac:dyDescent="0.25">
      <c r="A143" s="22" t="s">
        <v>15</v>
      </c>
      <c r="B143" s="4" t="s">
        <v>132</v>
      </c>
      <c r="C143" s="50">
        <v>0</v>
      </c>
      <c r="D143" s="50">
        <v>0.12</v>
      </c>
      <c r="E143" s="50">
        <v>0</v>
      </c>
      <c r="F143" s="50">
        <v>0</v>
      </c>
      <c r="G143" s="50">
        <v>0.05</v>
      </c>
      <c r="H143" s="50">
        <v>0.09</v>
      </c>
      <c r="I143" s="50">
        <v>0.14000000000000001</v>
      </c>
      <c r="J143" s="50">
        <v>0</v>
      </c>
      <c r="K143" s="50">
        <v>0.05</v>
      </c>
      <c r="L143" s="50">
        <v>0</v>
      </c>
      <c r="M143" s="50">
        <v>0.25</v>
      </c>
      <c r="N143" s="50">
        <v>0.09</v>
      </c>
      <c r="O143" s="50">
        <v>0</v>
      </c>
      <c r="P143" s="50">
        <v>0.36</v>
      </c>
      <c r="Q143" s="50">
        <v>0.17</v>
      </c>
      <c r="R143" s="50">
        <v>0.14000000000000001</v>
      </c>
      <c r="S143" s="50">
        <v>7.0000000000000007E-2</v>
      </c>
      <c r="T143" s="50">
        <v>0</v>
      </c>
      <c r="U143" s="50">
        <v>0.11</v>
      </c>
      <c r="V143" s="50">
        <v>0.14000000000000001</v>
      </c>
      <c r="W143" s="50">
        <v>0</v>
      </c>
      <c r="X143" s="50">
        <v>1</v>
      </c>
      <c r="Y143" s="50">
        <v>0</v>
      </c>
      <c r="Z143" s="50">
        <v>0</v>
      </c>
      <c r="AA143" s="50">
        <v>0</v>
      </c>
      <c r="AB143" s="50">
        <v>0</v>
      </c>
      <c r="AC143" s="50">
        <v>0</v>
      </c>
      <c r="AD143" s="50">
        <v>0.2</v>
      </c>
      <c r="AE143" s="50">
        <v>0.1</v>
      </c>
      <c r="AF143" s="38">
        <f t="shared" si="32"/>
        <v>0.1</v>
      </c>
      <c r="AG143" s="38">
        <v>0</v>
      </c>
      <c r="AH143" s="50"/>
      <c r="AI143" s="50"/>
      <c r="AJ143" s="50"/>
      <c r="AK143" s="50"/>
      <c r="AL143" s="50"/>
      <c r="AM143" s="39">
        <f t="shared" si="33"/>
        <v>0.1</v>
      </c>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row>
    <row r="144" spans="1:77" ht="15" x14ac:dyDescent="0.25">
      <c r="A144" s="22" t="s">
        <v>16</v>
      </c>
      <c r="B144" s="4" t="s">
        <v>22</v>
      </c>
      <c r="C144" s="50">
        <v>0</v>
      </c>
      <c r="D144" s="50">
        <v>0.15560000000000002</v>
      </c>
      <c r="E144" s="50">
        <v>0</v>
      </c>
      <c r="F144" s="50">
        <v>0.11650000000000001</v>
      </c>
      <c r="G144" s="50">
        <v>0</v>
      </c>
      <c r="H144" s="50">
        <v>0</v>
      </c>
      <c r="I144" s="50">
        <v>0.22</v>
      </c>
      <c r="J144" s="50">
        <v>0</v>
      </c>
      <c r="K144" s="50">
        <v>0.2</v>
      </c>
      <c r="L144" s="50">
        <v>0</v>
      </c>
      <c r="M144" s="50">
        <v>0.18109999999999998</v>
      </c>
      <c r="N144" s="50">
        <v>0.1115</v>
      </c>
      <c r="O144" s="50">
        <v>0.1011</v>
      </c>
      <c r="P144" s="50">
        <v>0.61529999999999996</v>
      </c>
      <c r="Q144" s="50">
        <v>4.4999999999999998E-2</v>
      </c>
      <c r="R144" s="50">
        <v>0.1157</v>
      </c>
      <c r="S144" s="50">
        <v>0.1074</v>
      </c>
      <c r="T144" s="50">
        <v>0</v>
      </c>
      <c r="U144" s="50">
        <v>7.2800000000000004E-2</v>
      </c>
      <c r="V144" s="50">
        <v>0.1691</v>
      </c>
      <c r="W144" s="50">
        <v>0</v>
      </c>
      <c r="X144" s="50">
        <v>0.12300000000000001</v>
      </c>
      <c r="Y144" s="50">
        <v>0.1</v>
      </c>
      <c r="Z144" s="50">
        <v>0.1</v>
      </c>
      <c r="AA144" s="50">
        <v>0</v>
      </c>
      <c r="AB144" s="50">
        <v>0</v>
      </c>
      <c r="AC144" s="50">
        <v>0.3</v>
      </c>
      <c r="AD144" s="50">
        <v>0.27699999999999997</v>
      </c>
      <c r="AE144" s="50">
        <v>0</v>
      </c>
      <c r="AF144" s="38">
        <f t="shared" ref="AF144" si="36">IFERROR(C144+L144+W144+AA144+AE144,0)</f>
        <v>0</v>
      </c>
      <c r="AG144" s="38">
        <v>0</v>
      </c>
      <c r="AH144" s="78"/>
      <c r="AI144" s="78"/>
      <c r="AJ144" s="78"/>
      <c r="AK144" s="78"/>
      <c r="AL144" s="78"/>
      <c r="AM144" s="39">
        <f t="shared" si="33"/>
        <v>0</v>
      </c>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row>
    <row r="145" spans="1:77" ht="15" x14ac:dyDescent="0.25">
      <c r="A145" s="22" t="s">
        <v>60</v>
      </c>
      <c r="B145" s="4" t="s">
        <v>89</v>
      </c>
      <c r="C145" s="50">
        <v>0</v>
      </c>
      <c r="D145" s="50">
        <v>0.31</v>
      </c>
      <c r="E145" s="50">
        <v>0</v>
      </c>
      <c r="F145" s="50">
        <v>0.24</v>
      </c>
      <c r="G145" s="50">
        <v>0</v>
      </c>
      <c r="H145" s="50">
        <v>0</v>
      </c>
      <c r="I145" s="50">
        <v>0</v>
      </c>
      <c r="J145" s="50">
        <v>0</v>
      </c>
      <c r="K145" s="50">
        <v>0.2</v>
      </c>
      <c r="L145" s="50">
        <v>0</v>
      </c>
      <c r="M145" s="50">
        <v>0</v>
      </c>
      <c r="N145" s="50">
        <v>0</v>
      </c>
      <c r="O145" s="50">
        <v>0</v>
      </c>
      <c r="P145" s="50">
        <v>0</v>
      </c>
      <c r="Q145" s="50">
        <v>0</v>
      </c>
      <c r="R145" s="50">
        <v>0</v>
      </c>
      <c r="S145" s="50">
        <v>0</v>
      </c>
      <c r="T145" s="50">
        <v>0</v>
      </c>
      <c r="U145" s="50">
        <v>0</v>
      </c>
      <c r="V145" s="50">
        <v>0</v>
      </c>
      <c r="W145" s="50">
        <v>0</v>
      </c>
      <c r="X145" s="50">
        <v>0</v>
      </c>
      <c r="Y145" s="50">
        <v>0</v>
      </c>
      <c r="Z145" s="50">
        <v>0</v>
      </c>
      <c r="AA145" s="50">
        <v>0</v>
      </c>
      <c r="AB145" s="50">
        <v>0</v>
      </c>
      <c r="AC145" s="50">
        <v>0</v>
      </c>
      <c r="AD145" s="50">
        <v>0</v>
      </c>
      <c r="AE145" s="50">
        <v>0</v>
      </c>
      <c r="AF145" s="38">
        <f t="shared" si="32"/>
        <v>0</v>
      </c>
      <c r="AG145" s="38">
        <v>0</v>
      </c>
      <c r="AH145" s="50"/>
      <c r="AI145" s="50"/>
      <c r="AJ145" s="50"/>
      <c r="AK145" s="50"/>
      <c r="AL145" s="50"/>
      <c r="AM145" s="39">
        <f t="shared" si="33"/>
        <v>0</v>
      </c>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row>
    <row r="146" spans="1:77" ht="15" x14ac:dyDescent="0.25">
      <c r="A146" s="22" t="s">
        <v>18</v>
      </c>
      <c r="B146" s="4" t="s">
        <v>92</v>
      </c>
      <c r="C146" s="50">
        <v>0</v>
      </c>
      <c r="D146" s="50">
        <v>0.20430000000000001</v>
      </c>
      <c r="E146" s="50">
        <v>0</v>
      </c>
      <c r="F146" s="50">
        <v>0.15039999999999998</v>
      </c>
      <c r="G146" s="50">
        <v>0.308</v>
      </c>
      <c r="H146" s="50">
        <v>0.1459</v>
      </c>
      <c r="I146" s="50">
        <v>7.8700000000000006E-2</v>
      </c>
      <c r="J146" s="50">
        <v>0.24</v>
      </c>
      <c r="K146" s="50">
        <v>0.31950000000000001</v>
      </c>
      <c r="L146" s="50">
        <v>0</v>
      </c>
      <c r="M146" s="50">
        <v>0.19800000000000001</v>
      </c>
      <c r="N146" s="50">
        <v>0.17809999999999998</v>
      </c>
      <c r="O146" s="50">
        <v>3.5799999999999998E-2</v>
      </c>
      <c r="P146" s="50">
        <v>0.05</v>
      </c>
      <c r="Q146" s="50">
        <v>0.187</v>
      </c>
      <c r="R146" s="50">
        <v>0</v>
      </c>
      <c r="S146" s="50">
        <v>0.14980000000000002</v>
      </c>
      <c r="T146" s="50">
        <v>8.539999999999999E-2</v>
      </c>
      <c r="U146" s="50">
        <v>6.8499999999999991E-2</v>
      </c>
      <c r="V146" s="50">
        <v>0.24489999999999998</v>
      </c>
      <c r="W146" s="50">
        <v>0</v>
      </c>
      <c r="X146" s="50">
        <v>6.1399999999999996E-2</v>
      </c>
      <c r="Y146" s="50">
        <v>0</v>
      </c>
      <c r="Z146" s="50">
        <v>0</v>
      </c>
      <c r="AA146" s="50">
        <v>0</v>
      </c>
      <c r="AB146" s="50">
        <v>0</v>
      </c>
      <c r="AC146" s="50">
        <v>0</v>
      </c>
      <c r="AD146" s="50">
        <v>0</v>
      </c>
      <c r="AE146" s="50">
        <v>0.32439999999999997</v>
      </c>
      <c r="AF146" s="38">
        <f t="shared" si="32"/>
        <v>0.32439999999999997</v>
      </c>
      <c r="AG146" s="38">
        <v>0</v>
      </c>
      <c r="AH146" s="50"/>
      <c r="AI146" s="50"/>
      <c r="AJ146" s="50"/>
      <c r="AK146" s="50"/>
      <c r="AL146" s="50">
        <v>0.15279999999999999</v>
      </c>
      <c r="AM146" s="39">
        <f t="shared" si="33"/>
        <v>0.32439999999999997</v>
      </c>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row>
    <row r="147" spans="1:77" ht="15" x14ac:dyDescent="0.25">
      <c r="A147" s="22" t="s">
        <v>19</v>
      </c>
      <c r="B147" s="4" t="s">
        <v>90</v>
      </c>
      <c r="C147" s="50">
        <v>0</v>
      </c>
      <c r="D147" s="50">
        <v>0</v>
      </c>
      <c r="E147" s="50">
        <v>0</v>
      </c>
      <c r="F147" s="50">
        <v>0</v>
      </c>
      <c r="G147" s="50">
        <v>0</v>
      </c>
      <c r="H147" s="50">
        <v>0</v>
      </c>
      <c r="I147" s="50">
        <v>0</v>
      </c>
      <c r="J147" s="50">
        <v>0</v>
      </c>
      <c r="K147" s="50">
        <v>0</v>
      </c>
      <c r="L147" s="50">
        <v>0</v>
      </c>
      <c r="M147" s="50">
        <v>0</v>
      </c>
      <c r="N147" s="50">
        <v>0</v>
      </c>
      <c r="O147" s="50">
        <v>0</v>
      </c>
      <c r="P147" s="50">
        <v>0</v>
      </c>
      <c r="Q147" s="50">
        <v>0</v>
      </c>
      <c r="R147" s="50">
        <v>0</v>
      </c>
      <c r="S147" s="50">
        <v>0</v>
      </c>
      <c r="T147" s="50">
        <v>0</v>
      </c>
      <c r="U147" s="50">
        <v>0</v>
      </c>
      <c r="V147" s="50">
        <v>0</v>
      </c>
      <c r="W147" s="50">
        <v>0</v>
      </c>
      <c r="X147" s="50">
        <v>0</v>
      </c>
      <c r="Y147" s="50">
        <v>0</v>
      </c>
      <c r="Z147" s="50">
        <v>0</v>
      </c>
      <c r="AA147" s="50">
        <v>0</v>
      </c>
      <c r="AB147" s="50">
        <v>0</v>
      </c>
      <c r="AC147" s="50">
        <v>0</v>
      </c>
      <c r="AD147" s="50">
        <v>0</v>
      </c>
      <c r="AE147" s="50">
        <v>0</v>
      </c>
      <c r="AF147" s="38">
        <f t="shared" si="32"/>
        <v>0</v>
      </c>
      <c r="AG147" s="38">
        <v>0</v>
      </c>
      <c r="AH147" s="50"/>
      <c r="AI147" s="50"/>
      <c r="AJ147" s="50"/>
      <c r="AK147" s="50"/>
      <c r="AL147" s="50"/>
      <c r="AM147" s="39">
        <f t="shared" si="33"/>
        <v>0</v>
      </c>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row>
    <row r="148" spans="1:77" ht="15" x14ac:dyDescent="0.25">
      <c r="A148" s="22" t="s">
        <v>20</v>
      </c>
      <c r="B148" s="4" t="s">
        <v>91</v>
      </c>
      <c r="C148" s="50">
        <v>0</v>
      </c>
      <c r="D148" s="50">
        <v>0</v>
      </c>
      <c r="E148" s="50">
        <v>0</v>
      </c>
      <c r="F148" s="50">
        <v>0</v>
      </c>
      <c r="G148" s="50">
        <v>0</v>
      </c>
      <c r="H148" s="50">
        <v>0</v>
      </c>
      <c r="I148" s="50">
        <v>0</v>
      </c>
      <c r="J148" s="50">
        <v>0</v>
      </c>
      <c r="K148" s="50">
        <v>0</v>
      </c>
      <c r="L148" s="50">
        <v>0</v>
      </c>
      <c r="M148" s="50">
        <v>0</v>
      </c>
      <c r="N148" s="50">
        <v>0</v>
      </c>
      <c r="O148" s="50">
        <v>0</v>
      </c>
      <c r="P148" s="50">
        <v>0</v>
      </c>
      <c r="Q148" s="50">
        <v>0</v>
      </c>
      <c r="R148" s="50">
        <v>0</v>
      </c>
      <c r="S148" s="50">
        <v>0</v>
      </c>
      <c r="T148" s="50">
        <v>0</v>
      </c>
      <c r="U148" s="50">
        <v>0</v>
      </c>
      <c r="V148" s="50">
        <v>0</v>
      </c>
      <c r="W148" s="50">
        <v>0</v>
      </c>
      <c r="X148" s="50">
        <v>0</v>
      </c>
      <c r="Y148" s="50">
        <v>0</v>
      </c>
      <c r="Z148" s="50">
        <v>0</v>
      </c>
      <c r="AA148" s="50">
        <v>0</v>
      </c>
      <c r="AB148" s="50">
        <v>0</v>
      </c>
      <c r="AC148" s="50">
        <v>0</v>
      </c>
      <c r="AD148" s="50">
        <v>0</v>
      </c>
      <c r="AE148" s="50">
        <v>0</v>
      </c>
      <c r="AF148" s="38">
        <f t="shared" si="32"/>
        <v>0</v>
      </c>
      <c r="AG148" s="38">
        <v>0</v>
      </c>
      <c r="AH148" s="50"/>
      <c r="AI148" s="50"/>
      <c r="AJ148" s="50"/>
      <c r="AK148" s="50"/>
      <c r="AL148" s="50"/>
      <c r="AM148" s="39">
        <f t="shared" si="33"/>
        <v>0</v>
      </c>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row>
    <row r="149" spans="1:77" ht="15" x14ac:dyDescent="0.25">
      <c r="A149" s="22" t="s">
        <v>21</v>
      </c>
      <c r="B149" s="4" t="s">
        <v>24</v>
      </c>
      <c r="C149" s="50">
        <v>0</v>
      </c>
      <c r="D149" s="50">
        <v>0.14000000000000001</v>
      </c>
      <c r="E149" s="50">
        <v>0</v>
      </c>
      <c r="F149" s="50">
        <v>0.1</v>
      </c>
      <c r="G149" s="50">
        <v>0</v>
      </c>
      <c r="H149" s="50">
        <v>0</v>
      </c>
      <c r="I149" s="50">
        <v>0</v>
      </c>
      <c r="J149" s="50">
        <v>0</v>
      </c>
      <c r="K149" s="50">
        <v>0</v>
      </c>
      <c r="L149" s="50">
        <v>0</v>
      </c>
      <c r="M149" s="50">
        <v>0</v>
      </c>
      <c r="N149" s="50">
        <v>0.06</v>
      </c>
      <c r="O149" s="50">
        <v>0</v>
      </c>
      <c r="P149" s="50">
        <v>0</v>
      </c>
      <c r="Q149" s="50">
        <v>0</v>
      </c>
      <c r="R149" s="50">
        <v>0</v>
      </c>
      <c r="S149" s="50">
        <v>0</v>
      </c>
      <c r="T149" s="50">
        <v>0</v>
      </c>
      <c r="U149" s="50">
        <v>0.2</v>
      </c>
      <c r="V149" s="50">
        <v>0.21</v>
      </c>
      <c r="W149" s="50">
        <v>0</v>
      </c>
      <c r="X149" s="50">
        <v>0</v>
      </c>
      <c r="Y149" s="50">
        <v>0</v>
      </c>
      <c r="Z149" s="50">
        <v>0</v>
      </c>
      <c r="AA149" s="50">
        <v>0</v>
      </c>
      <c r="AB149" s="50">
        <v>0</v>
      </c>
      <c r="AC149" s="50">
        <v>0</v>
      </c>
      <c r="AD149" s="50">
        <v>0</v>
      </c>
      <c r="AE149" s="50">
        <v>0</v>
      </c>
      <c r="AF149" s="38">
        <f t="shared" si="32"/>
        <v>0</v>
      </c>
      <c r="AG149" s="38">
        <v>0</v>
      </c>
      <c r="AH149" s="50"/>
      <c r="AI149" s="50"/>
      <c r="AJ149" s="50"/>
      <c r="AK149" s="50"/>
      <c r="AL149" s="50"/>
      <c r="AM149" s="39">
        <f t="shared" si="33"/>
        <v>0</v>
      </c>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row>
    <row r="150" spans="1:77" ht="15" x14ac:dyDescent="0.25">
      <c r="A150" s="22" t="s">
        <v>23</v>
      </c>
      <c r="B150" s="4" t="s">
        <v>25</v>
      </c>
      <c r="C150" s="50">
        <v>0</v>
      </c>
      <c r="D150" s="50">
        <v>0</v>
      </c>
      <c r="E150" s="50">
        <v>0</v>
      </c>
      <c r="F150" s="50">
        <v>0</v>
      </c>
      <c r="G150" s="50">
        <v>0</v>
      </c>
      <c r="H150" s="50">
        <v>0</v>
      </c>
      <c r="I150" s="50">
        <v>0</v>
      </c>
      <c r="J150" s="50">
        <v>0</v>
      </c>
      <c r="K150" s="50">
        <v>0</v>
      </c>
      <c r="L150" s="50">
        <v>0</v>
      </c>
      <c r="M150" s="50">
        <v>0</v>
      </c>
      <c r="N150" s="50">
        <v>0</v>
      </c>
      <c r="O150" s="50">
        <v>0</v>
      </c>
      <c r="P150" s="50">
        <v>0</v>
      </c>
      <c r="Q150" s="50">
        <v>0</v>
      </c>
      <c r="R150" s="50">
        <v>0</v>
      </c>
      <c r="S150" s="50">
        <v>0</v>
      </c>
      <c r="T150" s="50">
        <v>0</v>
      </c>
      <c r="U150" s="50">
        <v>0</v>
      </c>
      <c r="V150" s="50">
        <v>0</v>
      </c>
      <c r="W150" s="50">
        <v>0</v>
      </c>
      <c r="X150" s="50">
        <v>0</v>
      </c>
      <c r="Y150" s="50">
        <v>0</v>
      </c>
      <c r="Z150" s="50">
        <v>0</v>
      </c>
      <c r="AA150" s="50">
        <v>0</v>
      </c>
      <c r="AB150" s="50">
        <v>0</v>
      </c>
      <c r="AC150" s="50">
        <v>0</v>
      </c>
      <c r="AD150" s="50">
        <v>0</v>
      </c>
      <c r="AE150" s="50">
        <v>0</v>
      </c>
      <c r="AF150" s="38">
        <f t="shared" si="32"/>
        <v>0</v>
      </c>
      <c r="AG150" s="38">
        <v>0</v>
      </c>
      <c r="AH150" s="50"/>
      <c r="AI150" s="50"/>
      <c r="AJ150" s="50"/>
      <c r="AK150" s="50"/>
      <c r="AL150" s="50"/>
      <c r="AM150" s="39">
        <f t="shared" si="33"/>
        <v>0</v>
      </c>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row>
    <row r="152" spans="1:77" x14ac:dyDescent="0.2">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row>
    <row r="153" spans="1:77" s="49" customFormat="1" x14ac:dyDescent="0.2">
      <c r="A153" s="68"/>
      <c r="B153" s="69"/>
      <c r="C153" s="69"/>
      <c r="D153" s="69"/>
      <c r="E153" s="69"/>
      <c r="F153" s="69"/>
      <c r="G153" s="69"/>
      <c r="H153" s="69"/>
      <c r="I153" s="69"/>
      <c r="J153" s="69"/>
      <c r="K153" s="69"/>
      <c r="L153" s="69"/>
      <c r="M153" s="69"/>
      <c r="N153" s="69"/>
      <c r="O153" s="69"/>
      <c r="P153" s="69"/>
      <c r="Q153" s="69"/>
      <c r="R153" s="69"/>
      <c r="S153" s="69"/>
      <c r="T153" s="69"/>
      <c r="U153" s="69"/>
      <c r="V153" s="69"/>
      <c r="W153" s="69"/>
      <c r="X153" s="69"/>
      <c r="Y153" s="69"/>
      <c r="Z153" s="69"/>
      <c r="AA153" s="69"/>
      <c r="AB153" s="69"/>
      <c r="AC153" s="69"/>
      <c r="AD153" s="69"/>
      <c r="AE153" s="69"/>
      <c r="AF153" s="69"/>
      <c r="AG153" s="69"/>
      <c r="AH153" s="69"/>
      <c r="AI153" s="69"/>
      <c r="AJ153" s="69"/>
      <c r="AK153" s="69"/>
      <c r="AL153" s="69"/>
      <c r="AM153" s="69"/>
      <c r="AN153" s="69"/>
      <c r="AO153" s="69"/>
      <c r="AP153" s="69"/>
      <c r="AQ153" s="69"/>
      <c r="AR153" s="69"/>
      <c r="AS153" s="69"/>
      <c r="AT153" s="69"/>
      <c r="AU153" s="69"/>
      <c r="AV153" s="69"/>
      <c r="AW153" s="69"/>
      <c r="AX153" s="69"/>
      <c r="AY153" s="69"/>
      <c r="AZ153" s="69"/>
      <c r="BA153" s="69"/>
      <c r="BB153" s="69"/>
      <c r="BC153" s="69"/>
      <c r="BD153" s="69"/>
      <c r="BE153" s="69"/>
      <c r="BF153" s="69"/>
      <c r="BG153" s="69"/>
      <c r="BH153" s="69"/>
      <c r="BI153" s="69"/>
      <c r="BJ153" s="69"/>
      <c r="BK153" s="69"/>
      <c r="BL153" s="69"/>
      <c r="BM153" s="69"/>
      <c r="BN153" s="69"/>
      <c r="BO153" s="69"/>
      <c r="BP153" s="69"/>
      <c r="BQ153" s="69"/>
      <c r="BR153" s="69"/>
      <c r="BS153" s="69"/>
      <c r="BT153" s="69"/>
      <c r="BU153" s="69"/>
      <c r="BV153" s="69"/>
      <c r="BW153" s="69"/>
      <c r="BX153" s="69"/>
      <c r="BY153" s="69"/>
    </row>
    <row r="154" spans="1:77" ht="15" x14ac:dyDescent="0.25">
      <c r="A154" s="13" t="s">
        <v>105</v>
      </c>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24"/>
      <c r="AO154" s="24"/>
      <c r="AP154" s="24"/>
      <c r="AQ154" s="24"/>
      <c r="AR154" s="24"/>
      <c r="AS154" s="24"/>
      <c r="AT154" s="24"/>
      <c r="AU154" s="24"/>
      <c r="AV154" s="24"/>
      <c r="AW154" s="24"/>
      <c r="AX154" s="24"/>
      <c r="AY154" s="24"/>
      <c r="AZ154" s="24"/>
      <c r="BA154" s="24"/>
      <c r="BB154" s="24"/>
      <c r="BC154" s="24"/>
      <c r="BD154" s="24"/>
      <c r="BE154" s="3"/>
      <c r="BF154" s="3"/>
      <c r="BG154" s="3"/>
      <c r="BH154" s="3"/>
      <c r="BI154" s="3"/>
      <c r="BJ154" s="3"/>
      <c r="BK154" s="3"/>
      <c r="BL154" s="3"/>
      <c r="BM154" s="3"/>
      <c r="BN154" s="3"/>
      <c r="BO154" s="3"/>
      <c r="BP154" s="3"/>
      <c r="BQ154" s="3"/>
      <c r="BR154" s="3"/>
      <c r="BS154" s="3"/>
      <c r="BT154" s="3"/>
      <c r="BU154" s="3"/>
      <c r="BV154" s="3"/>
      <c r="BW154" s="3"/>
      <c r="BX154" s="3"/>
      <c r="BY154" s="3"/>
    </row>
    <row r="155" spans="1:77" x14ac:dyDescent="0.2">
      <c r="A155" s="90"/>
      <c r="B155" s="90"/>
      <c r="C155" s="90"/>
      <c r="D155" s="90"/>
      <c r="E155" s="90"/>
      <c r="F155" s="90"/>
      <c r="G155" s="90"/>
      <c r="H155" s="90"/>
      <c r="I155" s="90"/>
      <c r="J155" s="90"/>
      <c r="K155" s="90"/>
      <c r="L155" s="90"/>
      <c r="M155" s="90"/>
      <c r="N155" s="90"/>
      <c r="O155" s="90"/>
      <c r="P155" s="90"/>
      <c r="Q155" s="90"/>
      <c r="R155" s="90"/>
      <c r="S155" s="90"/>
      <c r="T155" s="90"/>
      <c r="U155" s="90"/>
      <c r="V155" s="90"/>
      <c r="W155" s="90"/>
      <c r="X155" s="90"/>
      <c r="Y155" s="90"/>
      <c r="Z155" s="90"/>
      <c r="AA155" s="90"/>
      <c r="AB155" s="90"/>
      <c r="AC155" s="90"/>
      <c r="AD155" s="90"/>
      <c r="AE155" s="90"/>
      <c r="AF155" s="90"/>
      <c r="AG155" s="90"/>
      <c r="AH155" s="90"/>
      <c r="AI155" s="90"/>
      <c r="AJ155" s="90"/>
      <c r="AK155" s="90"/>
      <c r="AL155" s="90"/>
      <c r="AM155" s="90"/>
      <c r="AN155" s="24"/>
      <c r="AO155" s="24"/>
      <c r="AP155" s="24"/>
      <c r="AQ155" s="24"/>
      <c r="AR155" s="24"/>
      <c r="AS155" s="24"/>
      <c r="AT155" s="24"/>
      <c r="AU155" s="24"/>
      <c r="AV155" s="24"/>
      <c r="AW155" s="24"/>
      <c r="AX155" s="24"/>
      <c r="AY155" s="24"/>
      <c r="AZ155" s="24"/>
      <c r="BA155" s="24"/>
      <c r="BB155" s="24"/>
      <c r="BC155" s="24"/>
      <c r="BD155" s="24"/>
      <c r="BE155" s="3"/>
      <c r="BF155" s="3"/>
      <c r="BG155" s="3"/>
      <c r="BH155" s="3"/>
      <c r="BI155" s="3"/>
      <c r="BJ155" s="3"/>
      <c r="BK155" s="3"/>
      <c r="BL155" s="3"/>
      <c r="BM155" s="3"/>
      <c r="BN155" s="3"/>
      <c r="BO155" s="3"/>
      <c r="BP155" s="3"/>
      <c r="BQ155" s="3"/>
      <c r="BR155" s="3"/>
      <c r="BS155" s="3"/>
      <c r="BT155" s="3"/>
      <c r="BU155" s="3"/>
      <c r="BV155" s="3"/>
      <c r="BW155" s="3"/>
      <c r="BX155" s="3"/>
      <c r="BY155" s="3"/>
    </row>
    <row r="156" spans="1:77" ht="75" x14ac:dyDescent="0.2">
      <c r="A156" s="84" t="s">
        <v>26</v>
      </c>
      <c r="B156" s="84" t="s">
        <v>27</v>
      </c>
      <c r="C156" s="15" t="s">
        <v>82</v>
      </c>
      <c r="D156" s="84" t="s">
        <v>28</v>
      </c>
      <c r="E156" s="84" t="s">
        <v>29</v>
      </c>
      <c r="F156" s="84" t="s">
        <v>30</v>
      </c>
      <c r="G156" s="84" t="s">
        <v>31</v>
      </c>
      <c r="H156" s="84" t="s">
        <v>32</v>
      </c>
      <c r="I156" s="84" t="s">
        <v>33</v>
      </c>
      <c r="J156" s="84" t="s">
        <v>34</v>
      </c>
      <c r="K156" s="84" t="s">
        <v>35</v>
      </c>
      <c r="L156" s="16" t="s">
        <v>1</v>
      </c>
      <c r="M156" s="84" t="s">
        <v>36</v>
      </c>
      <c r="N156" s="84" t="s">
        <v>37</v>
      </c>
      <c r="O156" s="84" t="s">
        <v>38</v>
      </c>
      <c r="P156" s="84" t="s">
        <v>39</v>
      </c>
      <c r="Q156" s="84" t="s">
        <v>40</v>
      </c>
      <c r="R156" s="84" t="s">
        <v>41</v>
      </c>
      <c r="S156" s="84" t="s">
        <v>42</v>
      </c>
      <c r="T156" s="84" t="s">
        <v>43</v>
      </c>
      <c r="U156" s="84" t="s">
        <v>44</v>
      </c>
      <c r="V156" s="84" t="s">
        <v>45</v>
      </c>
      <c r="W156" s="16" t="s">
        <v>2</v>
      </c>
      <c r="X156" s="84" t="s">
        <v>46</v>
      </c>
      <c r="Y156" s="84" t="s">
        <v>47</v>
      </c>
      <c r="Z156" s="84" t="s">
        <v>48</v>
      </c>
      <c r="AA156" s="16" t="s">
        <v>49</v>
      </c>
      <c r="AB156" s="84" t="s">
        <v>50</v>
      </c>
      <c r="AC156" s="84" t="s">
        <v>51</v>
      </c>
      <c r="AD156" s="84" t="s">
        <v>52</v>
      </c>
      <c r="AE156" s="34" t="s">
        <v>53</v>
      </c>
      <c r="AF156" s="35" t="s">
        <v>54</v>
      </c>
      <c r="AG156" s="36" t="s">
        <v>80</v>
      </c>
      <c r="AH156" s="37" t="s">
        <v>55</v>
      </c>
      <c r="AI156" s="84" t="s">
        <v>56</v>
      </c>
      <c r="AJ156" s="84" t="s">
        <v>57</v>
      </c>
      <c r="AK156" s="84" t="s">
        <v>58</v>
      </c>
      <c r="AL156" s="84" t="s">
        <v>0</v>
      </c>
      <c r="AM156" s="15" t="s">
        <v>81</v>
      </c>
      <c r="AN156" s="24"/>
      <c r="AO156" s="24"/>
      <c r="AP156" s="24"/>
      <c r="AQ156" s="24"/>
      <c r="AR156" s="24"/>
      <c r="AS156" s="24"/>
      <c r="AT156" s="24"/>
      <c r="AU156" s="24"/>
      <c r="AV156" s="24"/>
      <c r="AW156" s="24"/>
      <c r="AX156" s="24"/>
      <c r="AY156" s="24"/>
      <c r="AZ156" s="24"/>
      <c r="BA156" s="24"/>
      <c r="BB156" s="24"/>
      <c r="BC156" s="24"/>
      <c r="BD156" s="24"/>
      <c r="BE156" s="3"/>
      <c r="BF156" s="3"/>
      <c r="BG156" s="3"/>
      <c r="BH156" s="3"/>
      <c r="BI156" s="3"/>
      <c r="BJ156" s="3"/>
      <c r="BK156" s="3"/>
      <c r="BL156" s="3"/>
      <c r="BM156" s="3"/>
      <c r="BN156" s="3"/>
      <c r="BO156" s="3"/>
      <c r="BP156" s="3"/>
      <c r="BQ156" s="3"/>
      <c r="BR156" s="3"/>
      <c r="BS156" s="3"/>
      <c r="BT156" s="3"/>
      <c r="BU156" s="3"/>
      <c r="BV156" s="3"/>
      <c r="BW156" s="3"/>
      <c r="BX156" s="3"/>
      <c r="BY156" s="3"/>
    </row>
    <row r="157" spans="1:77" ht="15" x14ac:dyDescent="0.25">
      <c r="A157" s="22" t="s">
        <v>3</v>
      </c>
      <c r="B157" s="4" t="s">
        <v>144</v>
      </c>
      <c r="C157" s="64">
        <v>0</v>
      </c>
      <c r="D157" s="64">
        <v>0</v>
      </c>
      <c r="E157" s="64">
        <v>0</v>
      </c>
      <c r="F157" s="64">
        <v>0</v>
      </c>
      <c r="G157" s="64">
        <v>0</v>
      </c>
      <c r="H157" s="64">
        <v>0</v>
      </c>
      <c r="I157" s="64">
        <v>0</v>
      </c>
      <c r="J157" s="64">
        <v>0</v>
      </c>
      <c r="K157" s="64">
        <v>0</v>
      </c>
      <c r="L157" s="64">
        <v>0</v>
      </c>
      <c r="M157" s="64">
        <v>0</v>
      </c>
      <c r="N157" s="64">
        <v>0</v>
      </c>
      <c r="O157" s="64">
        <v>0</v>
      </c>
      <c r="P157" s="64">
        <v>0</v>
      </c>
      <c r="Q157" s="64">
        <v>0</v>
      </c>
      <c r="R157" s="64">
        <v>0</v>
      </c>
      <c r="S157" s="64">
        <v>0</v>
      </c>
      <c r="T157" s="64">
        <v>0</v>
      </c>
      <c r="U157" s="64">
        <v>0</v>
      </c>
      <c r="V157" s="64">
        <v>0</v>
      </c>
      <c r="W157" s="64">
        <v>0</v>
      </c>
      <c r="X157" s="64">
        <v>0</v>
      </c>
      <c r="Y157" s="64">
        <v>0</v>
      </c>
      <c r="Z157" s="64">
        <v>0</v>
      </c>
      <c r="AA157" s="64">
        <v>0</v>
      </c>
      <c r="AB157" s="64">
        <v>0</v>
      </c>
      <c r="AC157" s="64">
        <v>0</v>
      </c>
      <c r="AD157" s="64">
        <v>0</v>
      </c>
      <c r="AE157" s="64">
        <v>0</v>
      </c>
      <c r="AF157" s="38"/>
      <c r="AG157" s="38"/>
      <c r="AH157" s="64"/>
      <c r="AI157" s="64"/>
      <c r="AJ157" s="64"/>
      <c r="AK157" s="64"/>
      <c r="AL157" s="64"/>
      <c r="AM157" s="39">
        <f>IFERROR(+AF157+AG157,0)</f>
        <v>0</v>
      </c>
      <c r="AN157" s="24"/>
      <c r="AO157" s="24"/>
      <c r="AP157" s="24"/>
      <c r="AQ157" s="24"/>
      <c r="AR157" s="24"/>
      <c r="AS157" s="24"/>
      <c r="AT157" s="24"/>
      <c r="AU157" s="24"/>
      <c r="AV157" s="24"/>
      <c r="AW157" s="24"/>
      <c r="AX157" s="24"/>
      <c r="AY157" s="24"/>
      <c r="AZ157" s="24"/>
      <c r="BA157" s="24"/>
      <c r="BB157" s="24"/>
      <c r="BC157" s="24"/>
      <c r="BD157" s="24"/>
      <c r="BE157" s="3"/>
      <c r="BF157" s="3"/>
      <c r="BG157" s="3"/>
      <c r="BH157" s="3"/>
      <c r="BI157" s="3"/>
      <c r="BJ157" s="3"/>
      <c r="BK157" s="3"/>
      <c r="BL157" s="3"/>
      <c r="BM157" s="3"/>
      <c r="BN157" s="3"/>
      <c r="BO157" s="3"/>
      <c r="BP157" s="3"/>
      <c r="BQ157" s="3"/>
      <c r="BR157" s="3"/>
      <c r="BS157" s="3"/>
      <c r="BT157" s="3"/>
      <c r="BU157" s="3"/>
      <c r="BV157" s="3"/>
      <c r="BW157" s="3"/>
      <c r="BX157" s="3"/>
      <c r="BY157" s="3"/>
    </row>
    <row r="158" spans="1:77" ht="15" x14ac:dyDescent="0.25">
      <c r="A158" s="22" t="s">
        <v>4</v>
      </c>
      <c r="B158" s="4" t="s">
        <v>145</v>
      </c>
      <c r="C158" s="64">
        <v>0</v>
      </c>
      <c r="D158" s="64">
        <v>0</v>
      </c>
      <c r="E158" s="64">
        <v>0</v>
      </c>
      <c r="F158" s="64">
        <v>0</v>
      </c>
      <c r="G158" s="64">
        <v>0</v>
      </c>
      <c r="H158" s="64">
        <v>0</v>
      </c>
      <c r="I158" s="64">
        <v>0</v>
      </c>
      <c r="J158" s="64">
        <v>0</v>
      </c>
      <c r="K158" s="64">
        <v>0</v>
      </c>
      <c r="L158" s="64">
        <v>0</v>
      </c>
      <c r="M158" s="64">
        <v>0</v>
      </c>
      <c r="N158" s="64">
        <v>0</v>
      </c>
      <c r="O158" s="64">
        <v>0</v>
      </c>
      <c r="P158" s="64">
        <v>0</v>
      </c>
      <c r="Q158" s="64">
        <v>0</v>
      </c>
      <c r="R158" s="64">
        <v>0</v>
      </c>
      <c r="S158" s="64">
        <v>0</v>
      </c>
      <c r="T158" s="64">
        <v>0</v>
      </c>
      <c r="U158" s="64">
        <v>0</v>
      </c>
      <c r="V158" s="64">
        <v>0</v>
      </c>
      <c r="W158" s="64">
        <v>0</v>
      </c>
      <c r="X158" s="64">
        <v>0</v>
      </c>
      <c r="Y158" s="64">
        <v>0</v>
      </c>
      <c r="Z158" s="64">
        <v>0</v>
      </c>
      <c r="AA158" s="64">
        <v>0</v>
      </c>
      <c r="AB158" s="64">
        <v>0</v>
      </c>
      <c r="AC158" s="64">
        <v>0</v>
      </c>
      <c r="AD158" s="64">
        <v>0</v>
      </c>
      <c r="AE158" s="64">
        <v>0</v>
      </c>
      <c r="AF158" s="38"/>
      <c r="AG158" s="38"/>
      <c r="AH158" s="64"/>
      <c r="AI158" s="64"/>
      <c r="AJ158" s="64"/>
      <c r="AK158" s="64"/>
      <c r="AL158" s="64"/>
      <c r="AM158" s="39">
        <f t="shared" ref="AM158:AM176" si="37">IFERROR(+AF158+AG158,0)</f>
        <v>0</v>
      </c>
      <c r="AN158" s="24"/>
      <c r="AO158" s="24"/>
      <c r="AP158" s="24"/>
      <c r="AQ158" s="24"/>
      <c r="AR158" s="24"/>
      <c r="AS158" s="24"/>
      <c r="AT158" s="24"/>
      <c r="AU158" s="24"/>
      <c r="AV158" s="24"/>
      <c r="AW158" s="24"/>
      <c r="AX158" s="24"/>
      <c r="AY158" s="24"/>
      <c r="AZ158" s="24"/>
      <c r="BA158" s="24"/>
      <c r="BB158" s="24"/>
      <c r="BC158" s="24"/>
      <c r="BD158" s="24"/>
      <c r="BE158" s="3"/>
      <c r="BF158" s="3"/>
      <c r="BG158" s="3"/>
      <c r="BH158" s="3"/>
      <c r="BI158" s="3"/>
      <c r="BJ158" s="3"/>
      <c r="BK158" s="3"/>
      <c r="BL158" s="3"/>
      <c r="BM158" s="3"/>
      <c r="BN158" s="3"/>
      <c r="BO158" s="3"/>
      <c r="BP158" s="3"/>
      <c r="BQ158" s="3"/>
      <c r="BR158" s="3"/>
      <c r="BS158" s="3"/>
      <c r="BT158" s="3"/>
      <c r="BU158" s="3"/>
      <c r="BV158" s="3"/>
      <c r="BW158" s="3"/>
      <c r="BX158" s="3"/>
      <c r="BY158" s="3"/>
    </row>
    <row r="159" spans="1:77" ht="15" x14ac:dyDescent="0.25">
      <c r="A159" s="22" t="s">
        <v>5</v>
      </c>
      <c r="B159" s="4" t="s">
        <v>83</v>
      </c>
      <c r="C159" s="64">
        <v>0</v>
      </c>
      <c r="D159" s="64">
        <v>0</v>
      </c>
      <c r="E159" s="64">
        <v>0</v>
      </c>
      <c r="F159" s="64">
        <v>0</v>
      </c>
      <c r="G159" s="64">
        <v>0</v>
      </c>
      <c r="H159" s="64">
        <v>0</v>
      </c>
      <c r="I159" s="64">
        <v>0</v>
      </c>
      <c r="J159" s="64">
        <v>0</v>
      </c>
      <c r="K159" s="64">
        <v>0</v>
      </c>
      <c r="L159" s="64">
        <v>0</v>
      </c>
      <c r="M159" s="64">
        <v>41</v>
      </c>
      <c r="N159" s="64">
        <v>0</v>
      </c>
      <c r="O159" s="64">
        <v>0</v>
      </c>
      <c r="P159" s="64">
        <v>0</v>
      </c>
      <c r="Q159" s="64">
        <v>0</v>
      </c>
      <c r="R159" s="64">
        <v>0</v>
      </c>
      <c r="S159" s="64">
        <v>0</v>
      </c>
      <c r="T159" s="64">
        <v>0</v>
      </c>
      <c r="U159" s="64">
        <v>0</v>
      </c>
      <c r="V159" s="64">
        <v>0</v>
      </c>
      <c r="W159" s="64">
        <v>0</v>
      </c>
      <c r="X159" s="64">
        <v>0</v>
      </c>
      <c r="Y159" s="64">
        <v>0</v>
      </c>
      <c r="Z159" s="64">
        <v>0</v>
      </c>
      <c r="AA159" s="64">
        <v>0</v>
      </c>
      <c r="AB159" s="64">
        <v>0</v>
      </c>
      <c r="AC159" s="64">
        <v>0</v>
      </c>
      <c r="AD159" s="64">
        <v>0</v>
      </c>
      <c r="AE159" s="64">
        <v>0</v>
      </c>
      <c r="AF159" s="38"/>
      <c r="AG159" s="38"/>
      <c r="AH159" s="64"/>
      <c r="AI159" s="64"/>
      <c r="AJ159" s="64"/>
      <c r="AK159" s="64"/>
      <c r="AL159" s="64"/>
      <c r="AM159" s="39">
        <f t="shared" si="37"/>
        <v>0</v>
      </c>
      <c r="AN159" s="24"/>
      <c r="AO159" s="24"/>
      <c r="AP159" s="24"/>
      <c r="AQ159" s="24"/>
      <c r="AR159" s="24"/>
      <c r="AS159" s="24"/>
      <c r="AT159" s="24"/>
      <c r="AU159" s="24"/>
      <c r="AV159" s="24"/>
      <c r="AW159" s="24"/>
      <c r="AX159" s="24"/>
      <c r="AY159" s="24"/>
      <c r="AZ159" s="24"/>
      <c r="BA159" s="24"/>
      <c r="BB159" s="24"/>
      <c r="BC159" s="24"/>
      <c r="BD159" s="24"/>
      <c r="BE159" s="3"/>
      <c r="BF159" s="3"/>
      <c r="BG159" s="3"/>
      <c r="BH159" s="3"/>
      <c r="BI159" s="3"/>
      <c r="BJ159" s="3"/>
      <c r="BK159" s="3"/>
      <c r="BL159" s="3"/>
      <c r="BM159" s="3"/>
      <c r="BN159" s="3"/>
      <c r="BO159" s="3"/>
      <c r="BP159" s="3"/>
      <c r="BQ159" s="3"/>
      <c r="BR159" s="3"/>
      <c r="BS159" s="3"/>
      <c r="BT159" s="3"/>
      <c r="BU159" s="3"/>
      <c r="BV159" s="3"/>
      <c r="BW159" s="3"/>
      <c r="BX159" s="3"/>
      <c r="BY159" s="3"/>
    </row>
    <row r="160" spans="1:77" ht="15" x14ac:dyDescent="0.25">
      <c r="A160" s="22" t="s">
        <v>6</v>
      </c>
      <c r="B160" s="4" t="s">
        <v>84</v>
      </c>
      <c r="C160" s="64">
        <v>0</v>
      </c>
      <c r="D160" s="64">
        <v>42</v>
      </c>
      <c r="E160" s="64">
        <v>0</v>
      </c>
      <c r="F160" s="64">
        <v>51</v>
      </c>
      <c r="G160" s="64">
        <v>0</v>
      </c>
      <c r="H160" s="64">
        <v>67</v>
      </c>
      <c r="I160" s="64">
        <v>52</v>
      </c>
      <c r="J160" s="64">
        <v>0</v>
      </c>
      <c r="K160" s="64">
        <v>0</v>
      </c>
      <c r="L160" s="64">
        <v>0</v>
      </c>
      <c r="M160" s="64">
        <v>3</v>
      </c>
      <c r="N160" s="64">
        <v>54</v>
      </c>
      <c r="O160" s="64">
        <v>0</v>
      </c>
      <c r="P160" s="64">
        <v>0</v>
      </c>
      <c r="Q160" s="64">
        <v>0</v>
      </c>
      <c r="R160" s="64">
        <v>0</v>
      </c>
      <c r="S160" s="64">
        <v>57</v>
      </c>
      <c r="T160" s="64">
        <v>0</v>
      </c>
      <c r="U160" s="64">
        <v>47</v>
      </c>
      <c r="V160" s="64">
        <v>66</v>
      </c>
      <c r="W160" s="64">
        <v>0</v>
      </c>
      <c r="X160" s="64">
        <v>37</v>
      </c>
      <c r="Y160" s="64">
        <v>0</v>
      </c>
      <c r="Z160" s="64">
        <v>0</v>
      </c>
      <c r="AA160" s="64">
        <v>0</v>
      </c>
      <c r="AB160" s="64">
        <v>0</v>
      </c>
      <c r="AC160" s="64">
        <v>0</v>
      </c>
      <c r="AD160" s="64">
        <v>0</v>
      </c>
      <c r="AE160" s="64">
        <v>0</v>
      </c>
      <c r="AF160" s="38"/>
      <c r="AG160" s="38"/>
      <c r="AH160" s="64"/>
      <c r="AI160" s="64"/>
      <c r="AJ160" s="64"/>
      <c r="AK160" s="64"/>
      <c r="AL160" s="64"/>
      <c r="AM160" s="39">
        <f t="shared" si="37"/>
        <v>0</v>
      </c>
      <c r="AN160" s="24"/>
      <c r="AO160" s="24"/>
      <c r="AP160" s="24"/>
      <c r="AQ160" s="24"/>
      <c r="AR160" s="24"/>
      <c r="AS160" s="24"/>
      <c r="AT160" s="24"/>
      <c r="AU160" s="24"/>
      <c r="AV160" s="24"/>
      <c r="AW160" s="24"/>
      <c r="AX160" s="24"/>
      <c r="AY160" s="24"/>
      <c r="AZ160" s="24"/>
      <c r="BA160" s="24"/>
      <c r="BB160" s="24"/>
      <c r="BC160" s="24"/>
      <c r="BD160" s="24"/>
      <c r="BE160" s="3"/>
      <c r="BF160" s="3"/>
      <c r="BG160" s="3"/>
      <c r="BH160" s="3"/>
      <c r="BI160" s="3"/>
      <c r="BJ160" s="3"/>
      <c r="BK160" s="3"/>
      <c r="BL160" s="3"/>
      <c r="BM160" s="3"/>
      <c r="BN160" s="3"/>
      <c r="BO160" s="3"/>
      <c r="BP160" s="3"/>
      <c r="BQ160" s="3"/>
      <c r="BR160" s="3"/>
      <c r="BS160" s="3"/>
      <c r="BT160" s="3"/>
      <c r="BU160" s="3"/>
      <c r="BV160" s="3"/>
      <c r="BW160" s="3"/>
      <c r="BX160" s="3"/>
      <c r="BY160" s="3"/>
    </row>
    <row r="161" spans="1:77" ht="15" x14ac:dyDescent="0.25">
      <c r="A161" s="22" t="s">
        <v>134</v>
      </c>
      <c r="B161" s="4" t="s">
        <v>9</v>
      </c>
      <c r="C161" s="64">
        <v>0</v>
      </c>
      <c r="D161" s="64">
        <v>42.21</v>
      </c>
      <c r="E161" s="64">
        <v>0</v>
      </c>
      <c r="F161" s="64">
        <v>44.92</v>
      </c>
      <c r="G161" s="64">
        <v>44</v>
      </c>
      <c r="H161" s="64">
        <v>34.659999999999997</v>
      </c>
      <c r="I161" s="64">
        <v>44.5</v>
      </c>
      <c r="J161" s="64">
        <v>0</v>
      </c>
      <c r="K161" s="64">
        <v>0</v>
      </c>
      <c r="L161" s="64">
        <v>0</v>
      </c>
      <c r="M161" s="64">
        <v>47.24</v>
      </c>
      <c r="N161" s="64">
        <v>55.17</v>
      </c>
      <c r="O161" s="64">
        <v>0</v>
      </c>
      <c r="P161" s="64">
        <v>60</v>
      </c>
      <c r="Q161" s="64">
        <v>34.29</v>
      </c>
      <c r="R161" s="64">
        <v>60</v>
      </c>
      <c r="S161" s="64">
        <v>46.09</v>
      </c>
      <c r="T161" s="64">
        <v>15</v>
      </c>
      <c r="U161" s="64">
        <v>24</v>
      </c>
      <c r="V161" s="64">
        <v>43.83</v>
      </c>
      <c r="W161" s="64">
        <v>0</v>
      </c>
      <c r="X161" s="64">
        <v>30</v>
      </c>
      <c r="Y161" s="64">
        <v>27.56</v>
      </c>
      <c r="Z161" s="64">
        <v>31.5</v>
      </c>
      <c r="AA161" s="64">
        <v>0</v>
      </c>
      <c r="AB161" s="64">
        <v>0</v>
      </c>
      <c r="AC161" s="64">
        <v>36</v>
      </c>
      <c r="AD161" s="64">
        <v>0</v>
      </c>
      <c r="AE161" s="64">
        <v>0</v>
      </c>
      <c r="AF161" s="38"/>
      <c r="AG161" s="38"/>
      <c r="AH161" s="64"/>
      <c r="AI161" s="64"/>
      <c r="AJ161" s="64"/>
      <c r="AK161" s="64"/>
      <c r="AL161" s="64"/>
      <c r="AM161" s="39">
        <f t="shared" si="37"/>
        <v>0</v>
      </c>
      <c r="AN161" s="24"/>
      <c r="AO161" s="24"/>
      <c r="AP161" s="24"/>
      <c r="AQ161" s="24"/>
      <c r="AR161" s="24"/>
      <c r="AS161" s="24"/>
      <c r="AT161" s="24"/>
      <c r="AU161" s="24"/>
      <c r="AV161" s="24"/>
      <c r="AW161" s="24"/>
      <c r="AX161" s="24"/>
      <c r="AY161" s="24"/>
      <c r="AZ161" s="24"/>
      <c r="BA161" s="24"/>
      <c r="BB161" s="24"/>
      <c r="BC161" s="24"/>
      <c r="BD161" s="24"/>
      <c r="BE161" s="3"/>
      <c r="BF161" s="3"/>
      <c r="BG161" s="3"/>
      <c r="BH161" s="3"/>
      <c r="BI161" s="3"/>
      <c r="BJ161" s="3"/>
      <c r="BK161" s="3"/>
      <c r="BL161" s="3"/>
      <c r="BM161" s="3"/>
      <c r="BN161" s="3"/>
      <c r="BO161" s="3"/>
      <c r="BP161" s="3"/>
      <c r="BQ161" s="3"/>
      <c r="BR161" s="3"/>
      <c r="BS161" s="3"/>
      <c r="BT161" s="3"/>
      <c r="BU161" s="3"/>
      <c r="BV161" s="3"/>
      <c r="BW161" s="3"/>
      <c r="BX161" s="3"/>
      <c r="BY161" s="3"/>
    </row>
    <row r="162" spans="1:77" ht="15" x14ac:dyDescent="0.25">
      <c r="A162" s="22" t="s">
        <v>7</v>
      </c>
      <c r="B162" s="4" t="s">
        <v>130</v>
      </c>
      <c r="C162" s="64">
        <v>0</v>
      </c>
      <c r="D162" s="64">
        <v>0</v>
      </c>
      <c r="E162" s="64">
        <v>0</v>
      </c>
      <c r="F162" s="64">
        <v>0</v>
      </c>
      <c r="G162" s="64">
        <v>0</v>
      </c>
      <c r="H162" s="64">
        <v>0</v>
      </c>
      <c r="I162" s="64">
        <v>0</v>
      </c>
      <c r="J162" s="64">
        <v>0</v>
      </c>
      <c r="K162" s="64">
        <v>0</v>
      </c>
      <c r="L162" s="64">
        <v>0</v>
      </c>
      <c r="M162" s="64">
        <v>0</v>
      </c>
      <c r="N162" s="64">
        <v>0</v>
      </c>
      <c r="O162" s="64">
        <v>0</v>
      </c>
      <c r="P162" s="64">
        <v>0</v>
      </c>
      <c r="Q162" s="64">
        <v>0</v>
      </c>
      <c r="R162" s="64">
        <v>0</v>
      </c>
      <c r="S162" s="64">
        <v>0</v>
      </c>
      <c r="T162" s="64">
        <v>0</v>
      </c>
      <c r="U162" s="64">
        <v>0</v>
      </c>
      <c r="V162" s="64">
        <v>0</v>
      </c>
      <c r="W162" s="64">
        <v>0</v>
      </c>
      <c r="X162" s="64">
        <v>0</v>
      </c>
      <c r="Y162" s="64">
        <v>0</v>
      </c>
      <c r="Z162" s="64">
        <v>0</v>
      </c>
      <c r="AA162" s="64">
        <v>0</v>
      </c>
      <c r="AB162" s="64">
        <v>0</v>
      </c>
      <c r="AC162" s="64">
        <v>0</v>
      </c>
      <c r="AD162" s="64">
        <v>0</v>
      </c>
      <c r="AE162" s="64">
        <v>0</v>
      </c>
      <c r="AF162" s="38"/>
      <c r="AG162" s="38"/>
      <c r="AH162" s="64"/>
      <c r="AI162" s="64"/>
      <c r="AJ162" s="64"/>
      <c r="AK162" s="64"/>
      <c r="AL162" s="64"/>
      <c r="AM162" s="39">
        <f t="shared" si="37"/>
        <v>0</v>
      </c>
      <c r="AN162" s="24"/>
      <c r="AO162" s="24"/>
      <c r="AP162" s="24"/>
      <c r="AQ162" s="24"/>
      <c r="AR162" s="24"/>
      <c r="AS162" s="24"/>
      <c r="AT162" s="24"/>
      <c r="AU162" s="24"/>
      <c r="AV162" s="24"/>
      <c r="AW162" s="24"/>
      <c r="AX162" s="24"/>
      <c r="AY162" s="24"/>
      <c r="AZ162" s="24"/>
      <c r="BA162" s="24"/>
      <c r="BB162" s="24"/>
      <c r="BC162" s="24"/>
      <c r="BD162" s="24"/>
      <c r="BE162" s="3"/>
      <c r="BF162" s="3"/>
      <c r="BG162" s="3"/>
      <c r="BH162" s="3"/>
      <c r="BI162" s="3"/>
      <c r="BJ162" s="3"/>
      <c r="BK162" s="3"/>
      <c r="BL162" s="3"/>
      <c r="BM162" s="3"/>
      <c r="BN162" s="3"/>
      <c r="BO162" s="3"/>
      <c r="BP162" s="3"/>
      <c r="BQ162" s="3"/>
      <c r="BR162" s="3"/>
      <c r="BS162" s="3"/>
      <c r="BT162" s="3"/>
      <c r="BU162" s="3"/>
      <c r="BV162" s="3"/>
      <c r="BW162" s="3"/>
      <c r="BX162" s="3"/>
      <c r="BY162" s="3"/>
    </row>
    <row r="163" spans="1:77" ht="15" x14ac:dyDescent="0.25">
      <c r="A163" s="22" t="s">
        <v>8</v>
      </c>
      <c r="B163" s="4" t="s">
        <v>85</v>
      </c>
      <c r="C163" s="64">
        <v>0</v>
      </c>
      <c r="D163" s="64">
        <v>52.7</v>
      </c>
      <c r="E163" s="64">
        <v>0</v>
      </c>
      <c r="F163" s="64">
        <v>54.9</v>
      </c>
      <c r="G163" s="64">
        <v>48.9</v>
      </c>
      <c r="H163" s="64">
        <v>43.2</v>
      </c>
      <c r="I163" s="64">
        <v>44.3</v>
      </c>
      <c r="J163" s="64">
        <v>0</v>
      </c>
      <c r="K163" s="64">
        <v>42.8</v>
      </c>
      <c r="L163" s="64">
        <v>0</v>
      </c>
      <c r="M163" s="64">
        <v>48.8</v>
      </c>
      <c r="N163" s="64">
        <v>74.7</v>
      </c>
      <c r="O163" s="64">
        <v>23</v>
      </c>
      <c r="P163" s="64">
        <v>56.7</v>
      </c>
      <c r="Q163" s="64">
        <v>66.8</v>
      </c>
      <c r="R163" s="64">
        <v>43.9</v>
      </c>
      <c r="S163" s="64">
        <v>57.3</v>
      </c>
      <c r="T163" s="64">
        <v>61.3</v>
      </c>
      <c r="U163" s="64">
        <v>60</v>
      </c>
      <c r="V163" s="64">
        <v>57.2</v>
      </c>
      <c r="W163" s="64">
        <v>0</v>
      </c>
      <c r="X163" s="64">
        <v>53.2</v>
      </c>
      <c r="Y163" s="64">
        <v>0</v>
      </c>
      <c r="Z163" s="64">
        <v>0</v>
      </c>
      <c r="AA163" s="64">
        <v>0</v>
      </c>
      <c r="AB163" s="64">
        <v>0</v>
      </c>
      <c r="AC163" s="64">
        <v>50.5</v>
      </c>
      <c r="AD163" s="64">
        <v>0</v>
      </c>
      <c r="AE163" s="64">
        <v>72.7</v>
      </c>
      <c r="AF163" s="38"/>
      <c r="AG163" s="38"/>
      <c r="AH163" s="64"/>
      <c r="AI163" s="64"/>
      <c r="AJ163" s="64"/>
      <c r="AK163" s="64"/>
      <c r="AL163" s="64"/>
      <c r="AM163" s="39">
        <f t="shared" si="37"/>
        <v>0</v>
      </c>
      <c r="AN163" s="24"/>
      <c r="AO163" s="24"/>
      <c r="AP163" s="24"/>
      <c r="AQ163" s="24"/>
      <c r="AR163" s="24"/>
      <c r="AS163" s="24"/>
      <c r="AT163" s="24"/>
      <c r="AU163" s="24"/>
      <c r="AV163" s="24"/>
      <c r="AW163" s="24"/>
      <c r="AX163" s="24"/>
      <c r="AY163" s="24"/>
      <c r="AZ163" s="24"/>
      <c r="BA163" s="24"/>
      <c r="BB163" s="24"/>
      <c r="BC163" s="24"/>
      <c r="BD163" s="24"/>
      <c r="BE163" s="3"/>
      <c r="BF163" s="3"/>
      <c r="BG163" s="3"/>
      <c r="BH163" s="3"/>
      <c r="BI163" s="3"/>
      <c r="BJ163" s="3"/>
      <c r="BK163" s="3"/>
      <c r="BL163" s="3"/>
      <c r="BM163" s="3"/>
      <c r="BN163" s="3"/>
      <c r="BO163" s="3"/>
      <c r="BP163" s="3"/>
      <c r="BQ163" s="3"/>
      <c r="BR163" s="3"/>
      <c r="BS163" s="3"/>
      <c r="BT163" s="3"/>
      <c r="BU163" s="3"/>
      <c r="BV163" s="3"/>
      <c r="BW163" s="3"/>
      <c r="BX163" s="3"/>
      <c r="BY163" s="3"/>
    </row>
    <row r="164" spans="1:77" ht="15" x14ac:dyDescent="0.25">
      <c r="A164" s="22" t="s">
        <v>10</v>
      </c>
      <c r="B164" s="4" t="s">
        <v>131</v>
      </c>
      <c r="C164" s="64">
        <v>0</v>
      </c>
      <c r="D164" s="64">
        <v>0</v>
      </c>
      <c r="E164" s="64">
        <v>0</v>
      </c>
      <c r="F164" s="64">
        <v>0</v>
      </c>
      <c r="G164" s="64">
        <v>0</v>
      </c>
      <c r="H164" s="64">
        <v>0</v>
      </c>
      <c r="I164" s="64">
        <v>0</v>
      </c>
      <c r="J164" s="64">
        <v>0</v>
      </c>
      <c r="K164" s="64">
        <v>0</v>
      </c>
      <c r="L164" s="64">
        <v>0</v>
      </c>
      <c r="M164" s="64">
        <v>0</v>
      </c>
      <c r="N164" s="64">
        <v>0</v>
      </c>
      <c r="O164" s="64">
        <v>0</v>
      </c>
      <c r="P164" s="64">
        <v>0</v>
      </c>
      <c r="Q164" s="64">
        <v>0</v>
      </c>
      <c r="R164" s="64">
        <v>0</v>
      </c>
      <c r="S164" s="64">
        <v>0</v>
      </c>
      <c r="T164" s="64">
        <v>0</v>
      </c>
      <c r="U164" s="64">
        <v>0</v>
      </c>
      <c r="V164" s="64">
        <v>0</v>
      </c>
      <c r="W164" s="64">
        <v>0</v>
      </c>
      <c r="X164" s="64">
        <v>0</v>
      </c>
      <c r="Y164" s="64">
        <v>0</v>
      </c>
      <c r="Z164" s="64">
        <v>0</v>
      </c>
      <c r="AA164" s="64">
        <v>0</v>
      </c>
      <c r="AB164" s="64">
        <v>0</v>
      </c>
      <c r="AC164" s="64">
        <v>0</v>
      </c>
      <c r="AD164" s="64">
        <v>0</v>
      </c>
      <c r="AE164" s="64">
        <v>0</v>
      </c>
      <c r="AF164" s="38"/>
      <c r="AG164" s="38"/>
      <c r="AH164" s="64"/>
      <c r="AI164" s="64"/>
      <c r="AJ164" s="64"/>
      <c r="AK164" s="64"/>
      <c r="AL164" s="64"/>
      <c r="AM164" s="39">
        <f t="shared" si="37"/>
        <v>0</v>
      </c>
      <c r="AN164" s="24"/>
      <c r="AO164" s="24"/>
      <c r="AP164" s="24"/>
      <c r="AQ164" s="24"/>
      <c r="AR164" s="24"/>
      <c r="AS164" s="24"/>
      <c r="AT164" s="24"/>
      <c r="AU164" s="24"/>
      <c r="AV164" s="24"/>
      <c r="AW164" s="24"/>
      <c r="AX164" s="24"/>
      <c r="AY164" s="24"/>
      <c r="AZ164" s="24"/>
      <c r="BA164" s="24"/>
      <c r="BB164" s="24"/>
      <c r="BC164" s="24"/>
      <c r="BD164" s="24"/>
      <c r="BE164" s="3"/>
      <c r="BF164" s="3"/>
      <c r="BG164" s="3"/>
      <c r="BH164" s="3"/>
      <c r="BI164" s="3"/>
      <c r="BJ164" s="3"/>
      <c r="BK164" s="3"/>
      <c r="BL164" s="3"/>
      <c r="BM164" s="3"/>
      <c r="BN164" s="3"/>
      <c r="BO164" s="3"/>
      <c r="BP164" s="3"/>
      <c r="BQ164" s="3"/>
      <c r="BR164" s="3"/>
      <c r="BS164" s="3"/>
      <c r="BT164" s="3"/>
      <c r="BU164" s="3"/>
      <c r="BV164" s="3"/>
      <c r="BW164" s="3"/>
      <c r="BX164" s="3"/>
      <c r="BY164" s="3"/>
    </row>
    <row r="165" spans="1:77" ht="15" x14ac:dyDescent="0.25">
      <c r="A165" s="22" t="s">
        <v>11</v>
      </c>
      <c r="B165" s="4" t="s">
        <v>86</v>
      </c>
      <c r="C165" s="64">
        <v>0</v>
      </c>
      <c r="D165" s="64">
        <v>0</v>
      </c>
      <c r="E165" s="64">
        <v>0</v>
      </c>
      <c r="F165" s="64">
        <v>0</v>
      </c>
      <c r="G165" s="64">
        <v>0</v>
      </c>
      <c r="H165" s="64">
        <v>0</v>
      </c>
      <c r="I165" s="64">
        <v>0</v>
      </c>
      <c r="J165" s="64">
        <v>0</v>
      </c>
      <c r="K165" s="64">
        <v>0</v>
      </c>
      <c r="L165" s="64">
        <v>0</v>
      </c>
      <c r="M165" s="64">
        <v>0</v>
      </c>
      <c r="N165" s="64">
        <v>0</v>
      </c>
      <c r="O165" s="64">
        <v>0</v>
      </c>
      <c r="P165" s="64">
        <v>0</v>
      </c>
      <c r="Q165" s="64">
        <v>0</v>
      </c>
      <c r="R165" s="64">
        <v>0</v>
      </c>
      <c r="S165" s="64">
        <v>0</v>
      </c>
      <c r="T165" s="64">
        <v>0</v>
      </c>
      <c r="U165" s="64">
        <v>0</v>
      </c>
      <c r="V165" s="64">
        <v>0</v>
      </c>
      <c r="W165" s="64">
        <v>0</v>
      </c>
      <c r="X165" s="64">
        <v>0</v>
      </c>
      <c r="Y165" s="64">
        <v>0</v>
      </c>
      <c r="Z165" s="64">
        <v>0</v>
      </c>
      <c r="AA165" s="64">
        <v>0</v>
      </c>
      <c r="AB165" s="64">
        <v>0</v>
      </c>
      <c r="AC165" s="64">
        <v>0</v>
      </c>
      <c r="AD165" s="64">
        <v>0</v>
      </c>
      <c r="AE165" s="64">
        <v>0</v>
      </c>
      <c r="AF165" s="38"/>
      <c r="AG165" s="38"/>
      <c r="AH165" s="64"/>
      <c r="AI165" s="64"/>
      <c r="AJ165" s="64"/>
      <c r="AK165" s="64"/>
      <c r="AL165" s="64"/>
      <c r="AM165" s="39">
        <f t="shared" si="37"/>
        <v>0</v>
      </c>
      <c r="AN165" s="24"/>
      <c r="AO165" s="24"/>
      <c r="AP165" s="24"/>
      <c r="AQ165" s="24"/>
      <c r="AR165" s="24"/>
      <c r="AS165" s="24"/>
      <c r="AT165" s="24"/>
      <c r="AU165" s="24"/>
      <c r="AV165" s="24"/>
      <c r="AW165" s="24"/>
      <c r="AX165" s="24"/>
      <c r="AY165" s="24"/>
      <c r="AZ165" s="24"/>
      <c r="BA165" s="24"/>
      <c r="BB165" s="24"/>
      <c r="BC165" s="24"/>
      <c r="BD165" s="24"/>
      <c r="BE165" s="3"/>
      <c r="BF165" s="3"/>
      <c r="BG165" s="3"/>
      <c r="BH165" s="3"/>
      <c r="BI165" s="3"/>
      <c r="BJ165" s="3"/>
      <c r="BK165" s="3"/>
      <c r="BL165" s="3"/>
      <c r="BM165" s="3"/>
      <c r="BN165" s="3"/>
      <c r="BO165" s="3"/>
      <c r="BP165" s="3"/>
      <c r="BQ165" s="3"/>
      <c r="BR165" s="3"/>
      <c r="BS165" s="3"/>
      <c r="BT165" s="3"/>
      <c r="BU165" s="3"/>
      <c r="BV165" s="3"/>
      <c r="BW165" s="3"/>
      <c r="BX165" s="3"/>
      <c r="BY165" s="3"/>
    </row>
    <row r="166" spans="1:77" ht="15" x14ac:dyDescent="0.25">
      <c r="A166" s="22" t="s">
        <v>12</v>
      </c>
      <c r="B166" s="4" t="s">
        <v>87</v>
      </c>
      <c r="C166" s="64">
        <v>0</v>
      </c>
      <c r="D166" s="64">
        <v>0</v>
      </c>
      <c r="E166" s="64">
        <v>0</v>
      </c>
      <c r="F166" s="64">
        <v>0</v>
      </c>
      <c r="G166" s="64">
        <v>0</v>
      </c>
      <c r="H166" s="64">
        <v>0</v>
      </c>
      <c r="I166" s="64">
        <v>0</v>
      </c>
      <c r="J166" s="64">
        <v>0</v>
      </c>
      <c r="K166" s="64">
        <v>0</v>
      </c>
      <c r="L166" s="64">
        <v>0</v>
      </c>
      <c r="M166" s="64">
        <v>0</v>
      </c>
      <c r="N166" s="64">
        <v>0</v>
      </c>
      <c r="O166" s="64">
        <v>0</v>
      </c>
      <c r="P166" s="64">
        <v>0</v>
      </c>
      <c r="Q166" s="64">
        <v>0</v>
      </c>
      <c r="R166" s="64">
        <v>0</v>
      </c>
      <c r="S166" s="64">
        <v>0</v>
      </c>
      <c r="T166" s="64">
        <v>0</v>
      </c>
      <c r="U166" s="64">
        <v>0</v>
      </c>
      <c r="V166" s="64">
        <v>0</v>
      </c>
      <c r="W166" s="64">
        <v>0</v>
      </c>
      <c r="X166" s="64">
        <v>0</v>
      </c>
      <c r="Y166" s="64">
        <v>0</v>
      </c>
      <c r="Z166" s="64">
        <v>0</v>
      </c>
      <c r="AA166" s="64">
        <v>0</v>
      </c>
      <c r="AB166" s="64">
        <v>0</v>
      </c>
      <c r="AC166" s="64">
        <v>0</v>
      </c>
      <c r="AD166" s="64">
        <v>0</v>
      </c>
      <c r="AE166" s="64">
        <v>0</v>
      </c>
      <c r="AF166" s="38"/>
      <c r="AG166" s="38"/>
      <c r="AH166" s="64"/>
      <c r="AI166" s="64"/>
      <c r="AJ166" s="64"/>
      <c r="AK166" s="64"/>
      <c r="AL166" s="64"/>
      <c r="AM166" s="39">
        <f t="shared" si="37"/>
        <v>0</v>
      </c>
      <c r="AN166" s="24"/>
      <c r="AO166" s="24"/>
      <c r="AP166" s="24"/>
      <c r="AQ166" s="24"/>
      <c r="AR166" s="24"/>
      <c r="AS166" s="24"/>
      <c r="AT166" s="24"/>
      <c r="AU166" s="24"/>
      <c r="AV166" s="24"/>
      <c r="AW166" s="24"/>
      <c r="AX166" s="24"/>
      <c r="AY166" s="24"/>
      <c r="AZ166" s="24"/>
      <c r="BA166" s="24"/>
      <c r="BB166" s="24"/>
      <c r="BC166" s="24"/>
      <c r="BD166" s="24"/>
      <c r="BE166" s="3"/>
      <c r="BF166" s="3"/>
      <c r="BG166" s="3"/>
      <c r="BH166" s="3"/>
      <c r="BI166" s="3"/>
      <c r="BJ166" s="3"/>
      <c r="BK166" s="3"/>
      <c r="BL166" s="3"/>
      <c r="BM166" s="3"/>
      <c r="BN166" s="3"/>
      <c r="BO166" s="3"/>
      <c r="BP166" s="3"/>
      <c r="BQ166" s="3"/>
      <c r="BR166" s="3"/>
      <c r="BS166" s="3"/>
      <c r="BT166" s="3"/>
      <c r="BU166" s="3"/>
      <c r="BV166" s="3"/>
      <c r="BW166" s="3"/>
      <c r="BX166" s="3"/>
      <c r="BY166" s="3"/>
    </row>
    <row r="167" spans="1:77" ht="15" x14ac:dyDescent="0.25">
      <c r="A167" s="22" t="s">
        <v>13</v>
      </c>
      <c r="B167" s="4" t="s">
        <v>17</v>
      </c>
      <c r="C167" s="64">
        <v>0</v>
      </c>
      <c r="D167" s="64">
        <v>0</v>
      </c>
      <c r="E167" s="64">
        <v>0</v>
      </c>
      <c r="F167" s="64">
        <v>0</v>
      </c>
      <c r="G167" s="64">
        <v>44</v>
      </c>
      <c r="H167" s="64">
        <v>47</v>
      </c>
      <c r="I167" s="64">
        <v>55</v>
      </c>
      <c r="J167" s="64">
        <v>0</v>
      </c>
      <c r="K167" s="64">
        <v>75</v>
      </c>
      <c r="L167" s="64">
        <v>0</v>
      </c>
      <c r="M167" s="64">
        <v>54</v>
      </c>
      <c r="N167" s="64">
        <v>24</v>
      </c>
      <c r="O167" s="64">
        <v>0</v>
      </c>
      <c r="P167" s="64">
        <v>88</v>
      </c>
      <c r="Q167" s="64">
        <v>74</v>
      </c>
      <c r="R167" s="64">
        <v>73</v>
      </c>
      <c r="S167" s="64">
        <v>70</v>
      </c>
      <c r="T167" s="64">
        <v>0</v>
      </c>
      <c r="U167" s="64">
        <v>61</v>
      </c>
      <c r="V167" s="64">
        <v>83</v>
      </c>
      <c r="W167" s="64">
        <v>0</v>
      </c>
      <c r="X167" s="64">
        <v>37</v>
      </c>
      <c r="Y167" s="64">
        <v>61</v>
      </c>
      <c r="Z167" s="64">
        <v>0</v>
      </c>
      <c r="AA167" s="64">
        <v>0</v>
      </c>
      <c r="AB167" s="64">
        <v>0</v>
      </c>
      <c r="AC167" s="64">
        <v>60</v>
      </c>
      <c r="AD167" s="64">
        <v>0</v>
      </c>
      <c r="AE167" s="64">
        <v>50</v>
      </c>
      <c r="AF167" s="38"/>
      <c r="AG167" s="38"/>
      <c r="AH167" s="64"/>
      <c r="AI167" s="64"/>
      <c r="AJ167" s="64"/>
      <c r="AK167" s="64"/>
      <c r="AL167" s="64"/>
      <c r="AM167" s="39">
        <f t="shared" si="37"/>
        <v>0</v>
      </c>
      <c r="AN167" s="24"/>
      <c r="AO167" s="24"/>
      <c r="AP167" s="24"/>
      <c r="AQ167" s="24"/>
      <c r="AR167" s="24"/>
      <c r="AS167" s="24"/>
      <c r="AT167" s="24"/>
      <c r="AU167" s="24"/>
      <c r="AV167" s="24"/>
      <c r="AW167" s="24"/>
      <c r="AX167" s="24"/>
      <c r="AY167" s="24"/>
      <c r="AZ167" s="24"/>
      <c r="BA167" s="24"/>
      <c r="BB167" s="24"/>
      <c r="BC167" s="24"/>
      <c r="BD167" s="24"/>
      <c r="BE167" s="3"/>
      <c r="BF167" s="3"/>
      <c r="BG167" s="3"/>
      <c r="BH167" s="3"/>
      <c r="BI167" s="3"/>
      <c r="BJ167" s="3"/>
      <c r="BK167" s="3"/>
      <c r="BL167" s="3"/>
      <c r="BM167" s="3"/>
      <c r="BN167" s="3"/>
      <c r="BO167" s="3"/>
      <c r="BP167" s="3"/>
      <c r="BQ167" s="3"/>
      <c r="BR167" s="3"/>
      <c r="BS167" s="3"/>
      <c r="BT167" s="3"/>
      <c r="BU167" s="3"/>
      <c r="BV167" s="3"/>
      <c r="BW167" s="3"/>
      <c r="BX167" s="3"/>
      <c r="BY167" s="3"/>
    </row>
    <row r="168" spans="1:77" ht="15" x14ac:dyDescent="0.25">
      <c r="A168" s="22" t="s">
        <v>14</v>
      </c>
      <c r="B168" s="4" t="s">
        <v>88</v>
      </c>
      <c r="C168" s="64">
        <v>0</v>
      </c>
      <c r="D168" s="64">
        <v>0</v>
      </c>
      <c r="E168" s="64">
        <v>0</v>
      </c>
      <c r="F168" s="64">
        <v>0</v>
      </c>
      <c r="G168" s="64">
        <v>0</v>
      </c>
      <c r="H168" s="64">
        <v>0</v>
      </c>
      <c r="I168" s="64">
        <v>67</v>
      </c>
      <c r="J168" s="64">
        <v>0</v>
      </c>
      <c r="K168" s="64">
        <v>0</v>
      </c>
      <c r="L168" s="64">
        <v>0</v>
      </c>
      <c r="M168" s="64">
        <v>0</v>
      </c>
      <c r="N168" s="64">
        <v>59</v>
      </c>
      <c r="O168" s="64">
        <v>0</v>
      </c>
      <c r="P168" s="64">
        <v>0</v>
      </c>
      <c r="Q168" s="64">
        <v>0</v>
      </c>
      <c r="R168" s="64">
        <v>0</v>
      </c>
      <c r="S168" s="64">
        <v>0</v>
      </c>
      <c r="T168" s="64">
        <v>0</v>
      </c>
      <c r="U168" s="64">
        <v>0</v>
      </c>
      <c r="V168" s="64">
        <v>69</v>
      </c>
      <c r="W168" s="64">
        <v>0</v>
      </c>
      <c r="X168" s="64">
        <v>0</v>
      </c>
      <c r="Y168" s="64">
        <v>0</v>
      </c>
      <c r="Z168" s="64">
        <v>0</v>
      </c>
      <c r="AA168" s="64">
        <v>0</v>
      </c>
      <c r="AB168" s="64">
        <v>0</v>
      </c>
      <c r="AC168" s="64">
        <v>0</v>
      </c>
      <c r="AD168" s="64">
        <v>0</v>
      </c>
      <c r="AE168" s="64">
        <v>0</v>
      </c>
      <c r="AF168" s="38"/>
      <c r="AG168" s="38"/>
      <c r="AH168" s="64"/>
      <c r="AI168" s="64"/>
      <c r="AJ168" s="64"/>
      <c r="AK168" s="64"/>
      <c r="AL168" s="64"/>
      <c r="AM168" s="39">
        <f t="shared" si="37"/>
        <v>0</v>
      </c>
      <c r="AN168" s="24"/>
      <c r="AO168" s="24"/>
      <c r="AP168" s="24"/>
      <c r="AQ168" s="24"/>
      <c r="AR168" s="24"/>
      <c r="AS168" s="24"/>
      <c r="AT168" s="24"/>
      <c r="AU168" s="24"/>
      <c r="AV168" s="24"/>
      <c r="AW168" s="24"/>
      <c r="AX168" s="24"/>
      <c r="AY168" s="24"/>
      <c r="AZ168" s="24"/>
      <c r="BA168" s="24"/>
      <c r="BB168" s="24"/>
      <c r="BC168" s="24"/>
      <c r="BD168" s="24"/>
      <c r="BE168" s="3"/>
      <c r="BF168" s="3"/>
      <c r="BG168" s="3"/>
      <c r="BH168" s="3"/>
      <c r="BI168" s="3"/>
      <c r="BJ168" s="3"/>
      <c r="BK168" s="3"/>
      <c r="BL168" s="3"/>
      <c r="BM168" s="3"/>
      <c r="BN168" s="3"/>
      <c r="BO168" s="3"/>
      <c r="BP168" s="3"/>
      <c r="BQ168" s="3"/>
      <c r="BR168" s="3"/>
      <c r="BS168" s="3"/>
      <c r="BT168" s="3"/>
      <c r="BU168" s="3"/>
      <c r="BV168" s="3"/>
      <c r="BW168" s="3"/>
      <c r="BX168" s="3"/>
      <c r="BY168" s="3"/>
    </row>
    <row r="169" spans="1:77" ht="15" x14ac:dyDescent="0.25">
      <c r="A169" s="22" t="s">
        <v>15</v>
      </c>
      <c r="B169" s="4" t="s">
        <v>132</v>
      </c>
      <c r="C169" s="64">
        <v>0</v>
      </c>
      <c r="D169" s="64">
        <v>59</v>
      </c>
      <c r="E169" s="64">
        <v>0</v>
      </c>
      <c r="F169" s="64">
        <v>0</v>
      </c>
      <c r="G169" s="64">
        <v>47</v>
      </c>
      <c r="H169" s="64">
        <v>40</v>
      </c>
      <c r="I169" s="64">
        <v>44</v>
      </c>
      <c r="J169" s="64">
        <v>0</v>
      </c>
      <c r="K169" s="64">
        <v>67</v>
      </c>
      <c r="L169" s="64">
        <v>0</v>
      </c>
      <c r="M169" s="64">
        <v>111</v>
      </c>
      <c r="N169" s="64">
        <v>81</v>
      </c>
      <c r="O169" s="64">
        <v>0</v>
      </c>
      <c r="P169" s="64">
        <v>55</v>
      </c>
      <c r="Q169" s="64">
        <v>48</v>
      </c>
      <c r="R169" s="64">
        <v>59</v>
      </c>
      <c r="S169" s="64">
        <v>67</v>
      </c>
      <c r="T169" s="64">
        <v>0</v>
      </c>
      <c r="U169" s="64">
        <v>71</v>
      </c>
      <c r="V169" s="64">
        <v>65</v>
      </c>
      <c r="W169" s="64">
        <v>0</v>
      </c>
      <c r="X169" s="64">
        <v>60</v>
      </c>
      <c r="Y169" s="64">
        <v>0</v>
      </c>
      <c r="Z169" s="64">
        <v>0</v>
      </c>
      <c r="AA169" s="64">
        <v>0</v>
      </c>
      <c r="AB169" s="64">
        <v>0</v>
      </c>
      <c r="AC169" s="64">
        <v>0</v>
      </c>
      <c r="AD169" s="64">
        <v>96</v>
      </c>
      <c r="AE169" s="64">
        <v>59</v>
      </c>
      <c r="AF169" s="38"/>
      <c r="AG169" s="38"/>
      <c r="AH169" s="64"/>
      <c r="AI169" s="64"/>
      <c r="AJ169" s="64"/>
      <c r="AK169" s="64"/>
      <c r="AL169" s="64"/>
      <c r="AM169" s="39">
        <f t="shared" si="37"/>
        <v>0</v>
      </c>
      <c r="AN169" s="24"/>
      <c r="AO169" s="24"/>
      <c r="AP169" s="24"/>
      <c r="AQ169" s="24"/>
      <c r="AR169" s="24"/>
      <c r="AS169" s="24"/>
      <c r="AT169" s="24"/>
      <c r="AU169" s="24"/>
      <c r="AV169" s="24"/>
      <c r="AW169" s="24"/>
      <c r="AX169" s="24"/>
      <c r="AY169" s="24"/>
      <c r="AZ169" s="24"/>
      <c r="BA169" s="24"/>
      <c r="BB169" s="24"/>
      <c r="BC169" s="24"/>
      <c r="BD169" s="24"/>
      <c r="BE169" s="3"/>
      <c r="BF169" s="3"/>
      <c r="BG169" s="3"/>
      <c r="BH169" s="3"/>
      <c r="BI169" s="3"/>
      <c r="BJ169" s="3"/>
      <c r="BK169" s="3"/>
      <c r="BL169" s="3"/>
      <c r="BM169" s="3"/>
      <c r="BN169" s="3"/>
      <c r="BO169" s="3"/>
      <c r="BP169" s="3"/>
      <c r="BQ169" s="3"/>
      <c r="BR169" s="3"/>
      <c r="BS169" s="3"/>
      <c r="BT169" s="3"/>
      <c r="BU169" s="3"/>
      <c r="BV169" s="3"/>
      <c r="BW169" s="3"/>
      <c r="BX169" s="3"/>
      <c r="BY169" s="3"/>
    </row>
    <row r="170" spans="1:77" ht="15" x14ac:dyDescent="0.25">
      <c r="A170" s="22" t="s">
        <v>16</v>
      </c>
      <c r="B170" s="4" t="s">
        <v>22</v>
      </c>
      <c r="C170" s="64">
        <v>0</v>
      </c>
      <c r="D170" s="64">
        <v>46</v>
      </c>
      <c r="E170" s="64">
        <v>0</v>
      </c>
      <c r="F170" s="64">
        <v>59</v>
      </c>
      <c r="G170" s="64">
        <v>69</v>
      </c>
      <c r="H170" s="64">
        <v>42</v>
      </c>
      <c r="I170" s="64">
        <v>43</v>
      </c>
      <c r="J170" s="64">
        <v>0</v>
      </c>
      <c r="K170" s="64">
        <v>49</v>
      </c>
      <c r="L170" s="64">
        <v>0</v>
      </c>
      <c r="M170" s="64">
        <v>55</v>
      </c>
      <c r="N170" s="64">
        <v>85</v>
      </c>
      <c r="O170" s="64">
        <v>92</v>
      </c>
      <c r="P170" s="64">
        <v>30</v>
      </c>
      <c r="Q170" s="64">
        <v>62</v>
      </c>
      <c r="R170" s="64">
        <v>63</v>
      </c>
      <c r="S170" s="64">
        <v>56</v>
      </c>
      <c r="T170" s="64">
        <v>0</v>
      </c>
      <c r="U170" s="64">
        <v>56</v>
      </c>
      <c r="V170" s="64">
        <v>71</v>
      </c>
      <c r="W170" s="64">
        <v>0</v>
      </c>
      <c r="X170" s="64">
        <v>60</v>
      </c>
      <c r="Y170" s="64">
        <v>36</v>
      </c>
      <c r="Z170" s="64">
        <v>48</v>
      </c>
      <c r="AA170" s="64">
        <v>0</v>
      </c>
      <c r="AB170" s="64">
        <v>84</v>
      </c>
      <c r="AC170" s="64">
        <v>36</v>
      </c>
      <c r="AD170" s="64">
        <v>108</v>
      </c>
      <c r="AE170" s="64">
        <v>0</v>
      </c>
      <c r="AF170" s="38"/>
      <c r="AG170" s="38"/>
      <c r="AH170" s="64"/>
      <c r="AI170" s="64"/>
      <c r="AJ170" s="64"/>
      <c r="AK170" s="64"/>
      <c r="AL170" s="64"/>
      <c r="AM170" s="39">
        <f t="shared" si="37"/>
        <v>0</v>
      </c>
      <c r="AN170" s="24"/>
      <c r="AO170" s="24"/>
      <c r="AP170" s="24"/>
      <c r="AQ170" s="24"/>
      <c r="AR170" s="24"/>
      <c r="AS170" s="24"/>
      <c r="AT170" s="24"/>
      <c r="AU170" s="24"/>
      <c r="AV170" s="24"/>
      <c r="AW170" s="24"/>
      <c r="AX170" s="24"/>
      <c r="AY170" s="24"/>
      <c r="AZ170" s="24"/>
      <c r="BA170" s="24"/>
      <c r="BB170" s="24"/>
      <c r="BC170" s="24"/>
      <c r="BD170" s="24"/>
      <c r="BE170" s="3"/>
      <c r="BF170" s="3"/>
      <c r="BG170" s="3"/>
      <c r="BH170" s="3"/>
      <c r="BI170" s="3"/>
      <c r="BJ170" s="3"/>
      <c r="BK170" s="3"/>
      <c r="BL170" s="3"/>
      <c r="BM170" s="3"/>
      <c r="BN170" s="3"/>
      <c r="BO170" s="3"/>
      <c r="BP170" s="3"/>
      <c r="BQ170" s="3"/>
      <c r="BR170" s="3"/>
      <c r="BS170" s="3"/>
      <c r="BT170" s="3"/>
      <c r="BU170" s="3"/>
      <c r="BV170" s="3"/>
      <c r="BW170" s="3"/>
      <c r="BX170" s="3"/>
      <c r="BY170" s="3"/>
    </row>
    <row r="171" spans="1:77" ht="15" x14ac:dyDescent="0.25">
      <c r="A171" s="22" t="s">
        <v>60</v>
      </c>
      <c r="B171" s="4" t="s">
        <v>89</v>
      </c>
      <c r="C171" s="64">
        <v>0</v>
      </c>
      <c r="D171" s="64">
        <v>51.3</v>
      </c>
      <c r="E171" s="64">
        <v>0</v>
      </c>
      <c r="F171" s="64">
        <v>47.8</v>
      </c>
      <c r="G171" s="64">
        <v>0</v>
      </c>
      <c r="H171" s="64">
        <v>0</v>
      </c>
      <c r="I171" s="64">
        <v>0</v>
      </c>
      <c r="J171" s="64">
        <v>0</v>
      </c>
      <c r="K171" s="64">
        <v>39.799999999999997</v>
      </c>
      <c r="L171" s="64">
        <v>0</v>
      </c>
      <c r="M171" s="64">
        <v>0</v>
      </c>
      <c r="N171" s="64">
        <v>0</v>
      </c>
      <c r="O171" s="64">
        <v>0</v>
      </c>
      <c r="P171" s="64">
        <v>0</v>
      </c>
      <c r="Q171" s="64">
        <v>0</v>
      </c>
      <c r="R171" s="64">
        <v>0</v>
      </c>
      <c r="S171" s="64">
        <v>0</v>
      </c>
      <c r="T171" s="64">
        <v>0</v>
      </c>
      <c r="U171" s="64">
        <v>0</v>
      </c>
      <c r="V171" s="64">
        <v>0</v>
      </c>
      <c r="W171" s="64">
        <v>0</v>
      </c>
      <c r="X171" s="64">
        <v>0</v>
      </c>
      <c r="Y171" s="64">
        <v>0</v>
      </c>
      <c r="Z171" s="64">
        <v>0</v>
      </c>
      <c r="AA171" s="64">
        <v>0</v>
      </c>
      <c r="AB171" s="64">
        <v>0</v>
      </c>
      <c r="AC171" s="64">
        <v>0</v>
      </c>
      <c r="AD171" s="64">
        <v>0</v>
      </c>
      <c r="AE171" s="64">
        <v>0</v>
      </c>
      <c r="AF171" s="38"/>
      <c r="AG171" s="38"/>
      <c r="AH171" s="64"/>
      <c r="AI171" s="64"/>
      <c r="AJ171" s="64"/>
      <c r="AK171" s="64"/>
      <c r="AL171" s="64"/>
      <c r="AM171" s="39">
        <f t="shared" si="37"/>
        <v>0</v>
      </c>
      <c r="AN171" s="24"/>
      <c r="AO171" s="24"/>
      <c r="AP171" s="24"/>
      <c r="AQ171" s="24"/>
      <c r="AR171" s="24"/>
      <c r="AS171" s="24"/>
      <c r="AT171" s="24"/>
      <c r="AU171" s="24"/>
      <c r="AV171" s="24"/>
      <c r="AW171" s="24"/>
      <c r="AX171" s="24"/>
      <c r="AY171" s="24"/>
      <c r="AZ171" s="24"/>
      <c r="BA171" s="24"/>
      <c r="BB171" s="24"/>
      <c r="BC171" s="24"/>
      <c r="BD171" s="24"/>
      <c r="BE171" s="3"/>
      <c r="BF171" s="3"/>
      <c r="BG171" s="3"/>
      <c r="BH171" s="3"/>
      <c r="BI171" s="3"/>
      <c r="BJ171" s="3"/>
      <c r="BK171" s="3"/>
      <c r="BL171" s="3"/>
      <c r="BM171" s="3"/>
      <c r="BN171" s="3"/>
      <c r="BO171" s="3"/>
      <c r="BP171" s="3"/>
      <c r="BQ171" s="3"/>
      <c r="BR171" s="3"/>
      <c r="BS171" s="3"/>
      <c r="BT171" s="3"/>
      <c r="BU171" s="3"/>
      <c r="BV171" s="3"/>
      <c r="BW171" s="3"/>
      <c r="BX171" s="3"/>
      <c r="BY171" s="3"/>
    </row>
    <row r="172" spans="1:77" ht="15" x14ac:dyDescent="0.25">
      <c r="A172" s="22" t="s">
        <v>18</v>
      </c>
      <c r="B172" s="4" t="s">
        <v>92</v>
      </c>
      <c r="C172" s="64">
        <v>0</v>
      </c>
      <c r="D172" s="64">
        <v>41.06</v>
      </c>
      <c r="E172" s="64">
        <v>0</v>
      </c>
      <c r="F172" s="64">
        <v>33.700000000000003</v>
      </c>
      <c r="G172" s="64">
        <v>42.08</v>
      </c>
      <c r="H172" s="64">
        <v>35.74</v>
      </c>
      <c r="I172" s="64">
        <v>45.07</v>
      </c>
      <c r="J172" s="64">
        <v>36</v>
      </c>
      <c r="K172" s="64">
        <v>32.25</v>
      </c>
      <c r="L172" s="64">
        <v>0</v>
      </c>
      <c r="M172" s="64">
        <v>43.06</v>
      </c>
      <c r="N172" s="64">
        <v>60.07</v>
      </c>
      <c r="O172" s="64">
        <v>54.75</v>
      </c>
      <c r="P172" s="64">
        <v>36</v>
      </c>
      <c r="Q172" s="64">
        <v>52.9</v>
      </c>
      <c r="R172" s="64">
        <v>0</v>
      </c>
      <c r="S172" s="64">
        <v>50.92</v>
      </c>
      <c r="T172" s="64">
        <v>24.5</v>
      </c>
      <c r="U172" s="64">
        <v>55.2</v>
      </c>
      <c r="V172" s="64">
        <v>47.28</v>
      </c>
      <c r="W172" s="64">
        <v>0</v>
      </c>
      <c r="X172" s="64">
        <v>46.64</v>
      </c>
      <c r="Y172" s="64">
        <v>0</v>
      </c>
      <c r="Z172" s="64">
        <v>0</v>
      </c>
      <c r="AA172" s="64">
        <v>0</v>
      </c>
      <c r="AB172" s="64">
        <v>0</v>
      </c>
      <c r="AC172" s="64">
        <v>0</v>
      </c>
      <c r="AD172" s="64">
        <v>0</v>
      </c>
      <c r="AE172" s="64">
        <v>57.33</v>
      </c>
      <c r="AF172" s="38"/>
      <c r="AG172" s="38"/>
      <c r="AH172" s="64"/>
      <c r="AI172" s="64"/>
      <c r="AJ172" s="64"/>
      <c r="AK172" s="64"/>
      <c r="AL172" s="64">
        <v>55.86</v>
      </c>
      <c r="AM172" s="39">
        <f t="shared" si="37"/>
        <v>0</v>
      </c>
      <c r="AN172" s="24"/>
      <c r="AO172" s="24"/>
      <c r="AP172" s="24"/>
      <c r="AQ172" s="24"/>
      <c r="AR172" s="24"/>
      <c r="AS172" s="24"/>
      <c r="AT172" s="24"/>
      <c r="AU172" s="24"/>
      <c r="AV172" s="24"/>
      <c r="AW172" s="24"/>
      <c r="AX172" s="24"/>
      <c r="AY172" s="24"/>
      <c r="AZ172" s="24"/>
      <c r="BA172" s="24"/>
      <c r="BB172" s="24"/>
      <c r="BC172" s="24"/>
      <c r="BD172" s="24"/>
      <c r="BE172" s="3"/>
      <c r="BF172" s="3"/>
      <c r="BG172" s="3"/>
      <c r="BH172" s="3"/>
      <c r="BI172" s="3"/>
      <c r="BJ172" s="3"/>
      <c r="BK172" s="3"/>
      <c r="BL172" s="3"/>
      <c r="BM172" s="3"/>
      <c r="BN172" s="3"/>
      <c r="BO172" s="3"/>
      <c r="BP172" s="3"/>
      <c r="BQ172" s="3"/>
      <c r="BR172" s="3"/>
      <c r="BS172" s="3"/>
      <c r="BT172" s="3"/>
      <c r="BU172" s="3"/>
      <c r="BV172" s="3"/>
      <c r="BW172" s="3"/>
      <c r="BX172" s="3"/>
      <c r="BY172" s="3"/>
    </row>
    <row r="173" spans="1:77" ht="15" x14ac:dyDescent="0.25">
      <c r="A173" s="22" t="s">
        <v>19</v>
      </c>
      <c r="B173" s="4" t="s">
        <v>90</v>
      </c>
      <c r="C173" s="64">
        <v>0</v>
      </c>
      <c r="D173" s="64">
        <v>0</v>
      </c>
      <c r="E173" s="64">
        <v>0</v>
      </c>
      <c r="F173" s="64">
        <v>0</v>
      </c>
      <c r="G173" s="64">
        <v>0</v>
      </c>
      <c r="H173" s="64">
        <v>0</v>
      </c>
      <c r="I173" s="64">
        <v>0</v>
      </c>
      <c r="J173" s="64">
        <v>0</v>
      </c>
      <c r="K173" s="64">
        <v>0</v>
      </c>
      <c r="L173" s="64">
        <v>0</v>
      </c>
      <c r="M173" s="64">
        <v>0</v>
      </c>
      <c r="N173" s="64">
        <v>0</v>
      </c>
      <c r="O173" s="64">
        <v>0</v>
      </c>
      <c r="P173" s="64">
        <v>0</v>
      </c>
      <c r="Q173" s="64">
        <v>0</v>
      </c>
      <c r="R173" s="64">
        <v>0</v>
      </c>
      <c r="S173" s="64">
        <v>0</v>
      </c>
      <c r="T173" s="64">
        <v>0</v>
      </c>
      <c r="U173" s="64">
        <v>0</v>
      </c>
      <c r="V173" s="64">
        <v>0</v>
      </c>
      <c r="W173" s="64">
        <v>0</v>
      </c>
      <c r="X173" s="64">
        <v>0</v>
      </c>
      <c r="Y173" s="64">
        <v>0</v>
      </c>
      <c r="Z173" s="64">
        <v>0</v>
      </c>
      <c r="AA173" s="64">
        <v>0</v>
      </c>
      <c r="AB173" s="64">
        <v>0</v>
      </c>
      <c r="AC173" s="64">
        <v>0</v>
      </c>
      <c r="AD173" s="64">
        <v>0</v>
      </c>
      <c r="AE173" s="64">
        <v>0</v>
      </c>
      <c r="AF173" s="38"/>
      <c r="AG173" s="38"/>
      <c r="AH173" s="64"/>
      <c r="AI173" s="64"/>
      <c r="AJ173" s="64"/>
      <c r="AK173" s="64"/>
      <c r="AL173" s="64"/>
      <c r="AM173" s="39">
        <f t="shared" si="37"/>
        <v>0</v>
      </c>
      <c r="AN173" s="24"/>
      <c r="AO173" s="24"/>
      <c r="AP173" s="24"/>
      <c r="AQ173" s="24"/>
      <c r="AR173" s="24"/>
      <c r="AS173" s="24"/>
      <c r="AT173" s="24"/>
      <c r="AU173" s="24"/>
      <c r="AV173" s="24"/>
      <c r="AW173" s="24"/>
      <c r="AX173" s="24"/>
      <c r="AY173" s="24"/>
      <c r="AZ173" s="24"/>
      <c r="BA173" s="24"/>
      <c r="BB173" s="24"/>
      <c r="BC173" s="24"/>
      <c r="BD173" s="24"/>
      <c r="BE173" s="3"/>
      <c r="BF173" s="3"/>
      <c r="BG173" s="3"/>
      <c r="BH173" s="3"/>
      <c r="BI173" s="3"/>
      <c r="BJ173" s="3"/>
      <c r="BK173" s="3"/>
      <c r="BL173" s="3"/>
      <c r="BM173" s="3"/>
      <c r="BN173" s="3"/>
      <c r="BO173" s="3"/>
      <c r="BP173" s="3"/>
      <c r="BQ173" s="3"/>
      <c r="BR173" s="3"/>
      <c r="BS173" s="3"/>
      <c r="BT173" s="3"/>
      <c r="BU173" s="3"/>
      <c r="BV173" s="3"/>
      <c r="BW173" s="3"/>
      <c r="BX173" s="3"/>
      <c r="BY173" s="3"/>
    </row>
    <row r="174" spans="1:77" ht="15" x14ac:dyDescent="0.25">
      <c r="A174" s="22" t="s">
        <v>20</v>
      </c>
      <c r="B174" s="4" t="s">
        <v>91</v>
      </c>
      <c r="C174" s="64">
        <v>0</v>
      </c>
      <c r="D174" s="64">
        <v>0</v>
      </c>
      <c r="E174" s="64">
        <v>0</v>
      </c>
      <c r="F174" s="64">
        <v>0</v>
      </c>
      <c r="G174" s="64">
        <v>0</v>
      </c>
      <c r="H174" s="64">
        <v>0</v>
      </c>
      <c r="I174" s="64">
        <v>0</v>
      </c>
      <c r="J174" s="64">
        <v>0</v>
      </c>
      <c r="K174" s="64">
        <v>0</v>
      </c>
      <c r="L174" s="64">
        <v>0</v>
      </c>
      <c r="M174" s="64">
        <v>0</v>
      </c>
      <c r="N174" s="64">
        <v>0</v>
      </c>
      <c r="O174" s="64">
        <v>0</v>
      </c>
      <c r="P174" s="64">
        <v>0</v>
      </c>
      <c r="Q174" s="64">
        <v>0</v>
      </c>
      <c r="R174" s="64">
        <v>0</v>
      </c>
      <c r="S174" s="64">
        <v>0</v>
      </c>
      <c r="T174" s="64">
        <v>0</v>
      </c>
      <c r="U174" s="64">
        <v>0</v>
      </c>
      <c r="V174" s="64">
        <v>0</v>
      </c>
      <c r="W174" s="64">
        <v>0</v>
      </c>
      <c r="X174" s="64">
        <v>0</v>
      </c>
      <c r="Y174" s="64">
        <v>0</v>
      </c>
      <c r="Z174" s="64">
        <v>0</v>
      </c>
      <c r="AA174" s="64">
        <v>0</v>
      </c>
      <c r="AB174" s="64">
        <v>0</v>
      </c>
      <c r="AC174" s="64">
        <v>0</v>
      </c>
      <c r="AD174" s="64">
        <v>0</v>
      </c>
      <c r="AE174" s="64">
        <v>0</v>
      </c>
      <c r="AF174" s="38"/>
      <c r="AG174" s="38"/>
      <c r="AH174" s="64"/>
      <c r="AI174" s="64"/>
      <c r="AJ174" s="64"/>
      <c r="AK174" s="64"/>
      <c r="AL174" s="64"/>
      <c r="AM174" s="39">
        <f t="shared" si="37"/>
        <v>0</v>
      </c>
      <c r="AN174" s="24"/>
      <c r="AO174" s="24"/>
      <c r="AP174" s="24"/>
      <c r="AQ174" s="24"/>
      <c r="AR174" s="24"/>
      <c r="AS174" s="24"/>
      <c r="AT174" s="24"/>
      <c r="AU174" s="24"/>
      <c r="AV174" s="24"/>
      <c r="AW174" s="24"/>
      <c r="AX174" s="24"/>
      <c r="AY174" s="24"/>
      <c r="AZ174" s="24"/>
      <c r="BA174" s="24"/>
      <c r="BB174" s="24"/>
      <c r="BC174" s="24"/>
      <c r="BD174" s="24"/>
      <c r="BE174" s="3"/>
      <c r="BF174" s="3"/>
      <c r="BG174" s="3"/>
      <c r="BH174" s="3"/>
      <c r="BI174" s="3"/>
      <c r="BJ174" s="3"/>
      <c r="BK174" s="3"/>
      <c r="BL174" s="3"/>
      <c r="BM174" s="3"/>
      <c r="BN174" s="3"/>
      <c r="BO174" s="3"/>
      <c r="BP174" s="3"/>
      <c r="BQ174" s="3"/>
      <c r="BR174" s="3"/>
      <c r="BS174" s="3"/>
      <c r="BT174" s="3"/>
      <c r="BU174" s="3"/>
      <c r="BV174" s="3"/>
      <c r="BW174" s="3"/>
      <c r="BX174" s="3"/>
      <c r="BY174" s="3"/>
    </row>
    <row r="175" spans="1:77" ht="15" x14ac:dyDescent="0.25">
      <c r="A175" s="22" t="s">
        <v>21</v>
      </c>
      <c r="B175" s="4" t="s">
        <v>24</v>
      </c>
      <c r="C175" s="64">
        <v>0</v>
      </c>
      <c r="D175" s="64">
        <v>80.08</v>
      </c>
      <c r="E175" s="64">
        <v>0</v>
      </c>
      <c r="F175" s="64">
        <v>38.17</v>
      </c>
      <c r="G175" s="64">
        <v>0</v>
      </c>
      <c r="H175" s="64">
        <v>0</v>
      </c>
      <c r="I175" s="64">
        <v>0</v>
      </c>
      <c r="J175" s="64">
        <v>0</v>
      </c>
      <c r="K175" s="64">
        <v>0</v>
      </c>
      <c r="L175" s="64">
        <v>0</v>
      </c>
      <c r="M175" s="64">
        <v>84.02</v>
      </c>
      <c r="N175" s="64">
        <v>87.8</v>
      </c>
      <c r="O175" s="64">
        <v>0</v>
      </c>
      <c r="P175" s="64">
        <v>0</v>
      </c>
      <c r="Q175" s="64">
        <v>0</v>
      </c>
      <c r="R175" s="64">
        <v>0</v>
      </c>
      <c r="S175" s="64">
        <v>0</v>
      </c>
      <c r="T175" s="64">
        <v>0</v>
      </c>
      <c r="U175" s="64">
        <v>84.63</v>
      </c>
      <c r="V175" s="64">
        <v>91.54</v>
      </c>
      <c r="W175" s="64">
        <v>0</v>
      </c>
      <c r="X175" s="64">
        <v>0</v>
      </c>
      <c r="Y175" s="64">
        <v>0</v>
      </c>
      <c r="Z175" s="64">
        <v>0</v>
      </c>
      <c r="AA175" s="64">
        <v>0</v>
      </c>
      <c r="AB175" s="64">
        <v>0</v>
      </c>
      <c r="AC175" s="64">
        <v>0</v>
      </c>
      <c r="AD175" s="64">
        <v>0</v>
      </c>
      <c r="AE175" s="64">
        <v>0</v>
      </c>
      <c r="AF175" s="38"/>
      <c r="AG175" s="38"/>
      <c r="AH175" s="64"/>
      <c r="AI175" s="64"/>
      <c r="AJ175" s="64"/>
      <c r="AK175" s="64"/>
      <c r="AL175" s="64"/>
      <c r="AM175" s="39">
        <f t="shared" si="37"/>
        <v>0</v>
      </c>
      <c r="AN175" s="24"/>
      <c r="AO175" s="24"/>
      <c r="AP175" s="24"/>
      <c r="AQ175" s="24"/>
      <c r="AR175" s="24"/>
      <c r="AS175" s="24"/>
      <c r="AT175" s="24"/>
      <c r="AU175" s="24"/>
      <c r="AV175" s="24"/>
      <c r="AW175" s="24"/>
      <c r="AX175" s="24"/>
      <c r="AY175" s="24"/>
      <c r="AZ175" s="24"/>
      <c r="BA175" s="24"/>
      <c r="BB175" s="24"/>
      <c r="BC175" s="24"/>
      <c r="BD175" s="24"/>
      <c r="BE175" s="3"/>
      <c r="BF175" s="3"/>
      <c r="BG175" s="3"/>
      <c r="BH175" s="3"/>
      <c r="BI175" s="3"/>
      <c r="BJ175" s="3"/>
      <c r="BK175" s="3"/>
      <c r="BL175" s="3"/>
      <c r="BM175" s="3"/>
      <c r="BN175" s="3"/>
      <c r="BO175" s="3"/>
      <c r="BP175" s="3"/>
      <c r="BQ175" s="3"/>
      <c r="BR175" s="3"/>
      <c r="BS175" s="3"/>
      <c r="BT175" s="3"/>
      <c r="BU175" s="3"/>
      <c r="BV175" s="3"/>
      <c r="BW175" s="3"/>
      <c r="BX175" s="3"/>
      <c r="BY175" s="3"/>
    </row>
    <row r="176" spans="1:77" ht="15" x14ac:dyDescent="0.25">
      <c r="A176" s="22" t="s">
        <v>23</v>
      </c>
      <c r="B176" s="4" t="s">
        <v>25</v>
      </c>
      <c r="C176" s="64">
        <v>0</v>
      </c>
      <c r="D176" s="64">
        <v>0</v>
      </c>
      <c r="E176" s="64">
        <v>0</v>
      </c>
      <c r="F176" s="64">
        <v>0</v>
      </c>
      <c r="G176" s="64">
        <v>0</v>
      </c>
      <c r="H176" s="64">
        <v>0</v>
      </c>
      <c r="I176" s="64">
        <v>0</v>
      </c>
      <c r="J176" s="64">
        <v>0</v>
      </c>
      <c r="K176" s="64">
        <v>0</v>
      </c>
      <c r="L176" s="64">
        <v>0</v>
      </c>
      <c r="M176" s="64">
        <v>0</v>
      </c>
      <c r="N176" s="64">
        <v>0</v>
      </c>
      <c r="O176" s="64">
        <v>0</v>
      </c>
      <c r="P176" s="64">
        <v>0</v>
      </c>
      <c r="Q176" s="64">
        <v>0</v>
      </c>
      <c r="R176" s="64">
        <v>0</v>
      </c>
      <c r="S176" s="64">
        <v>0</v>
      </c>
      <c r="T176" s="64">
        <v>0</v>
      </c>
      <c r="U176" s="64">
        <v>0</v>
      </c>
      <c r="V176" s="64">
        <v>0</v>
      </c>
      <c r="W176" s="64">
        <v>0</v>
      </c>
      <c r="X176" s="64">
        <v>0</v>
      </c>
      <c r="Y176" s="64">
        <v>0</v>
      </c>
      <c r="Z176" s="64">
        <v>0</v>
      </c>
      <c r="AA176" s="64">
        <v>0</v>
      </c>
      <c r="AB176" s="64">
        <v>0</v>
      </c>
      <c r="AC176" s="64">
        <v>0</v>
      </c>
      <c r="AD176" s="64">
        <v>0</v>
      </c>
      <c r="AE176" s="64">
        <v>0</v>
      </c>
      <c r="AF176" s="38"/>
      <c r="AG176" s="38"/>
      <c r="AH176" s="64"/>
      <c r="AI176" s="64"/>
      <c r="AJ176" s="64"/>
      <c r="AK176" s="64"/>
      <c r="AL176" s="64"/>
      <c r="AM176" s="39">
        <f t="shared" si="37"/>
        <v>0</v>
      </c>
      <c r="AN176" s="24"/>
      <c r="AO176" s="24"/>
      <c r="AP176" s="24"/>
      <c r="AQ176" s="24"/>
      <c r="AR176" s="24"/>
      <c r="AS176" s="24"/>
      <c r="AT176" s="24"/>
      <c r="AU176" s="24"/>
      <c r="AV176" s="24"/>
      <c r="AW176" s="24"/>
      <c r="AX176" s="24"/>
      <c r="AY176" s="24"/>
      <c r="AZ176" s="24"/>
      <c r="BA176" s="24"/>
      <c r="BB176" s="24"/>
      <c r="BC176" s="24"/>
      <c r="BD176" s="24"/>
      <c r="BE176" s="3"/>
      <c r="BF176" s="3"/>
      <c r="BG176" s="3"/>
      <c r="BH176" s="3"/>
      <c r="BI176" s="3"/>
      <c r="BJ176" s="3"/>
      <c r="BK176" s="3"/>
      <c r="BL176" s="3"/>
      <c r="BM176" s="3"/>
      <c r="BN176" s="3"/>
      <c r="BO176" s="3"/>
      <c r="BP176" s="3"/>
      <c r="BQ176" s="3"/>
      <c r="BR176" s="3"/>
      <c r="BS176" s="3"/>
      <c r="BT176" s="3"/>
      <c r="BU176" s="3"/>
      <c r="BV176" s="3"/>
      <c r="BW176" s="3"/>
      <c r="BX176" s="3"/>
      <c r="BY176" s="3"/>
    </row>
    <row r="178" spans="1:77" x14ac:dyDescent="0.2">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c r="AZ178" s="3"/>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row>
    <row r="179" spans="1:77" ht="15" x14ac:dyDescent="0.25">
      <c r="A179" s="13" t="s">
        <v>133</v>
      </c>
      <c r="BE179" s="3"/>
      <c r="BF179" s="3"/>
      <c r="BG179" s="3"/>
      <c r="BH179" s="3"/>
      <c r="BI179" s="3"/>
      <c r="BJ179" s="3"/>
      <c r="BK179" s="3"/>
      <c r="BL179" s="3"/>
      <c r="BM179" s="3"/>
      <c r="BN179" s="3"/>
      <c r="BO179" s="3"/>
      <c r="BP179" s="3"/>
      <c r="BQ179" s="3"/>
      <c r="BR179" s="3"/>
      <c r="BS179" s="3"/>
      <c r="BT179" s="3"/>
      <c r="BU179" s="3"/>
      <c r="BV179" s="3"/>
      <c r="BW179" s="3"/>
      <c r="BX179" s="3"/>
      <c r="BY179" s="3"/>
    </row>
    <row r="180" spans="1:77" x14ac:dyDescent="0.2">
      <c r="BE180" s="3"/>
      <c r="BF180" s="3"/>
      <c r="BG180" s="3"/>
      <c r="BH180" s="3"/>
      <c r="BI180" s="3"/>
      <c r="BJ180" s="3"/>
      <c r="BK180" s="3"/>
      <c r="BL180" s="3"/>
      <c r="BM180" s="3"/>
      <c r="BN180" s="3"/>
      <c r="BO180" s="3"/>
      <c r="BP180" s="3"/>
      <c r="BQ180" s="3"/>
      <c r="BR180" s="3"/>
      <c r="BS180" s="3"/>
      <c r="BT180" s="3"/>
      <c r="BU180" s="3"/>
      <c r="BV180" s="3"/>
      <c r="BW180" s="3"/>
      <c r="BX180" s="3"/>
      <c r="BY180" s="3"/>
    </row>
    <row r="181" spans="1:77" x14ac:dyDescent="0.2">
      <c r="A181" s="97" t="s">
        <v>26</v>
      </c>
      <c r="B181" s="85" t="s">
        <v>106</v>
      </c>
      <c r="C181" s="93" t="s">
        <v>94</v>
      </c>
      <c r="D181" s="93"/>
      <c r="E181" s="93"/>
      <c r="F181" s="93" t="s">
        <v>1</v>
      </c>
      <c r="G181" s="93"/>
      <c r="H181" s="93"/>
      <c r="I181" s="93" t="s">
        <v>108</v>
      </c>
      <c r="J181" s="93"/>
      <c r="K181" s="93"/>
      <c r="L181" s="93" t="s">
        <v>97</v>
      </c>
      <c r="M181" s="93"/>
      <c r="N181" s="93"/>
      <c r="O181" s="93" t="s">
        <v>98</v>
      </c>
      <c r="P181" s="93"/>
      <c r="Q181" s="93"/>
      <c r="R181" s="93" t="s">
        <v>39</v>
      </c>
      <c r="S181" s="93"/>
      <c r="T181" s="93"/>
      <c r="U181" s="93" t="s">
        <v>109</v>
      </c>
      <c r="V181" s="93"/>
      <c r="W181" s="93"/>
      <c r="X181" s="93" t="s">
        <v>41</v>
      </c>
      <c r="Y181" s="93"/>
      <c r="Z181" s="93"/>
      <c r="AA181" s="93" t="s">
        <v>102</v>
      </c>
      <c r="AB181" s="93"/>
      <c r="AC181" s="93"/>
      <c r="AD181" s="93" t="s">
        <v>62</v>
      </c>
      <c r="AE181" s="93"/>
      <c r="AF181" s="93"/>
      <c r="AG181" s="93" t="s">
        <v>63</v>
      </c>
      <c r="AH181" s="93"/>
      <c r="AI181" s="93"/>
      <c r="AJ181" s="93" t="s">
        <v>64</v>
      </c>
      <c r="AK181" s="93"/>
      <c r="AL181" s="93"/>
      <c r="AM181" s="93" t="s">
        <v>2</v>
      </c>
      <c r="AN181" s="93"/>
      <c r="AO181" s="93"/>
      <c r="AP181" s="93" t="s">
        <v>110</v>
      </c>
      <c r="AQ181" s="93"/>
      <c r="AR181" s="93"/>
      <c r="AS181" s="93" t="s">
        <v>53</v>
      </c>
      <c r="AT181" s="93"/>
      <c r="AU181" s="93"/>
      <c r="AV181" s="93" t="s">
        <v>67</v>
      </c>
      <c r="AW181" s="93"/>
      <c r="AX181" s="93"/>
      <c r="AY181" s="93" t="s">
        <v>68</v>
      </c>
      <c r="AZ181" s="93"/>
      <c r="BA181" s="93"/>
      <c r="BB181" s="93" t="s">
        <v>74</v>
      </c>
      <c r="BC181" s="93"/>
      <c r="BD181" s="93"/>
      <c r="BE181" s="3"/>
      <c r="BF181" s="3"/>
      <c r="BG181" s="3"/>
      <c r="BH181" s="3"/>
      <c r="BI181" s="3"/>
      <c r="BJ181" s="3"/>
      <c r="BK181" s="3"/>
      <c r="BL181" s="3"/>
      <c r="BM181" s="3"/>
      <c r="BN181" s="3"/>
      <c r="BO181" s="3"/>
      <c r="BP181" s="3"/>
      <c r="BQ181" s="3"/>
      <c r="BR181" s="3"/>
      <c r="BS181" s="3"/>
      <c r="BT181" s="3"/>
      <c r="BU181" s="3"/>
      <c r="BV181" s="3"/>
      <c r="BW181" s="3"/>
      <c r="BX181" s="3"/>
      <c r="BY181" s="3"/>
    </row>
    <row r="182" spans="1:77" x14ac:dyDescent="0.2">
      <c r="A182" s="97"/>
      <c r="B182" s="85" t="s">
        <v>27</v>
      </c>
      <c r="C182" s="85" t="s">
        <v>75</v>
      </c>
      <c r="D182" s="85" t="s">
        <v>76</v>
      </c>
      <c r="E182" s="85" t="s">
        <v>77</v>
      </c>
      <c r="F182" s="85" t="s">
        <v>75</v>
      </c>
      <c r="G182" s="85" t="s">
        <v>76</v>
      </c>
      <c r="H182" s="85" t="s">
        <v>77</v>
      </c>
      <c r="I182" s="85" t="s">
        <v>75</v>
      </c>
      <c r="J182" s="85" t="s">
        <v>76</v>
      </c>
      <c r="K182" s="85" t="s">
        <v>77</v>
      </c>
      <c r="L182" s="85" t="s">
        <v>75</v>
      </c>
      <c r="M182" s="85" t="s">
        <v>76</v>
      </c>
      <c r="N182" s="85" t="s">
        <v>77</v>
      </c>
      <c r="O182" s="85" t="s">
        <v>75</v>
      </c>
      <c r="P182" s="85" t="s">
        <v>76</v>
      </c>
      <c r="Q182" s="85" t="s">
        <v>77</v>
      </c>
      <c r="R182" s="85" t="s">
        <v>75</v>
      </c>
      <c r="S182" s="85" t="s">
        <v>76</v>
      </c>
      <c r="T182" s="85" t="s">
        <v>77</v>
      </c>
      <c r="U182" s="85" t="s">
        <v>75</v>
      </c>
      <c r="V182" s="85" t="s">
        <v>76</v>
      </c>
      <c r="W182" s="85" t="s">
        <v>77</v>
      </c>
      <c r="X182" s="85" t="s">
        <v>75</v>
      </c>
      <c r="Y182" s="85" t="s">
        <v>76</v>
      </c>
      <c r="Z182" s="85" t="s">
        <v>77</v>
      </c>
      <c r="AA182" s="85" t="s">
        <v>75</v>
      </c>
      <c r="AB182" s="85" t="s">
        <v>76</v>
      </c>
      <c r="AC182" s="85" t="s">
        <v>77</v>
      </c>
      <c r="AD182" s="85" t="s">
        <v>75</v>
      </c>
      <c r="AE182" s="85" t="s">
        <v>76</v>
      </c>
      <c r="AF182" s="85" t="s">
        <v>77</v>
      </c>
      <c r="AG182" s="85" t="s">
        <v>75</v>
      </c>
      <c r="AH182" s="85" t="s">
        <v>76</v>
      </c>
      <c r="AI182" s="85" t="s">
        <v>77</v>
      </c>
      <c r="AJ182" s="85" t="s">
        <v>75</v>
      </c>
      <c r="AK182" s="85" t="s">
        <v>76</v>
      </c>
      <c r="AL182" s="85" t="s">
        <v>77</v>
      </c>
      <c r="AM182" s="85" t="s">
        <v>75</v>
      </c>
      <c r="AN182" s="85" t="s">
        <v>76</v>
      </c>
      <c r="AO182" s="85" t="s">
        <v>77</v>
      </c>
      <c r="AP182" s="85" t="s">
        <v>75</v>
      </c>
      <c r="AQ182" s="85" t="s">
        <v>76</v>
      </c>
      <c r="AR182" s="85" t="s">
        <v>77</v>
      </c>
      <c r="AS182" s="85" t="s">
        <v>75</v>
      </c>
      <c r="AT182" s="85" t="s">
        <v>76</v>
      </c>
      <c r="AU182" s="85" t="s">
        <v>77</v>
      </c>
      <c r="AV182" s="85" t="s">
        <v>75</v>
      </c>
      <c r="AW182" s="85" t="s">
        <v>76</v>
      </c>
      <c r="AX182" s="85" t="s">
        <v>77</v>
      </c>
      <c r="AY182" s="85" t="s">
        <v>75</v>
      </c>
      <c r="AZ182" s="85" t="s">
        <v>76</v>
      </c>
      <c r="BA182" s="85" t="s">
        <v>77</v>
      </c>
      <c r="BB182" s="85" t="s">
        <v>75</v>
      </c>
      <c r="BC182" s="85" t="s">
        <v>76</v>
      </c>
      <c r="BD182" s="85" t="s">
        <v>77</v>
      </c>
      <c r="BE182" s="3"/>
      <c r="BF182" s="3"/>
      <c r="BG182" s="3"/>
      <c r="BH182" s="3"/>
      <c r="BI182" s="3"/>
      <c r="BJ182" s="3"/>
      <c r="BK182" s="3"/>
      <c r="BL182" s="3"/>
      <c r="BM182" s="3"/>
      <c r="BN182" s="3"/>
      <c r="BO182" s="3"/>
      <c r="BP182" s="3"/>
      <c r="BQ182" s="3"/>
      <c r="BR182" s="3"/>
      <c r="BS182" s="3"/>
      <c r="BT182" s="3"/>
      <c r="BU182" s="3"/>
      <c r="BV182" s="3"/>
      <c r="BW182" s="3"/>
      <c r="BX182" s="3"/>
      <c r="BY182" s="3"/>
    </row>
    <row r="183" spans="1:77" x14ac:dyDescent="0.2">
      <c r="A183" s="22" t="s">
        <v>3</v>
      </c>
      <c r="B183" s="4" t="s">
        <v>144</v>
      </c>
      <c r="C183" s="7">
        <v>0</v>
      </c>
      <c r="D183" s="7">
        <v>0</v>
      </c>
      <c r="E183" s="7">
        <v>0</v>
      </c>
      <c r="F183" s="7">
        <v>0</v>
      </c>
      <c r="G183" s="7">
        <v>0</v>
      </c>
      <c r="H183" s="7">
        <v>0</v>
      </c>
      <c r="I183" s="7">
        <v>0</v>
      </c>
      <c r="J183" s="7">
        <v>0</v>
      </c>
      <c r="K183" s="7">
        <v>0</v>
      </c>
      <c r="L183" s="7">
        <v>0</v>
      </c>
      <c r="M183" s="7">
        <v>0</v>
      </c>
      <c r="N183" s="7">
        <v>0</v>
      </c>
      <c r="O183" s="7">
        <v>0</v>
      </c>
      <c r="P183" s="7">
        <v>0</v>
      </c>
      <c r="Q183" s="7">
        <v>0</v>
      </c>
      <c r="R183" s="7">
        <v>0</v>
      </c>
      <c r="S183" s="7">
        <v>0</v>
      </c>
      <c r="T183" s="7">
        <v>0</v>
      </c>
      <c r="U183" s="7">
        <v>0</v>
      </c>
      <c r="V183" s="7">
        <v>0</v>
      </c>
      <c r="W183" s="7">
        <v>0</v>
      </c>
      <c r="X183" s="7">
        <v>0</v>
      </c>
      <c r="Y183" s="7">
        <v>0</v>
      </c>
      <c r="Z183" s="7">
        <v>0</v>
      </c>
      <c r="AA183" s="7">
        <v>0</v>
      </c>
      <c r="AB183" s="7">
        <v>0</v>
      </c>
      <c r="AC183" s="7">
        <v>0</v>
      </c>
      <c r="AD183" s="7">
        <v>0</v>
      </c>
      <c r="AE183" s="7">
        <v>0</v>
      </c>
      <c r="AF183" s="7">
        <v>0</v>
      </c>
      <c r="AG183" s="7">
        <v>0</v>
      </c>
      <c r="AH183" s="7">
        <v>0</v>
      </c>
      <c r="AI183" s="7">
        <v>0</v>
      </c>
      <c r="AJ183" s="7">
        <v>0</v>
      </c>
      <c r="AK183" s="7">
        <v>0</v>
      </c>
      <c r="AL183" s="7">
        <v>0</v>
      </c>
      <c r="AM183" s="7">
        <v>0</v>
      </c>
      <c r="AN183" s="7">
        <v>0</v>
      </c>
      <c r="AO183" s="7">
        <v>0</v>
      </c>
      <c r="AP183" s="7">
        <v>0</v>
      </c>
      <c r="AQ183" s="7">
        <v>0</v>
      </c>
      <c r="AR183" s="7">
        <v>0</v>
      </c>
      <c r="AS183" s="7">
        <v>0</v>
      </c>
      <c r="AT183" s="7">
        <v>0</v>
      </c>
      <c r="AU183" s="7">
        <v>0</v>
      </c>
      <c r="AV183" s="7">
        <v>0</v>
      </c>
      <c r="AW183" s="7">
        <v>0</v>
      </c>
      <c r="AX183" s="7">
        <v>0</v>
      </c>
      <c r="AY183" s="7">
        <v>0</v>
      </c>
      <c r="AZ183" s="7">
        <v>0</v>
      </c>
      <c r="BA183" s="7">
        <v>0</v>
      </c>
      <c r="BB183" s="7">
        <v>0</v>
      </c>
      <c r="BC183" s="7">
        <v>0</v>
      </c>
      <c r="BD183" s="7">
        <v>0</v>
      </c>
      <c r="BE183" s="3"/>
      <c r="BF183" s="3"/>
      <c r="BG183" s="3"/>
      <c r="BH183" s="3"/>
      <c r="BI183" s="3"/>
      <c r="BJ183" s="3"/>
      <c r="BK183" s="3"/>
      <c r="BL183" s="3"/>
      <c r="BM183" s="3"/>
      <c r="BN183" s="3"/>
      <c r="BO183" s="3"/>
      <c r="BP183" s="3"/>
      <c r="BQ183" s="3"/>
      <c r="BR183" s="3"/>
      <c r="BS183" s="3"/>
      <c r="BT183" s="3"/>
      <c r="BU183" s="3"/>
      <c r="BV183" s="3"/>
      <c r="BW183" s="3"/>
      <c r="BX183" s="3"/>
      <c r="BY183" s="3"/>
    </row>
    <row r="184" spans="1:77" x14ac:dyDescent="0.2">
      <c r="A184" s="22" t="s">
        <v>4</v>
      </c>
      <c r="B184" s="4" t="s">
        <v>145</v>
      </c>
      <c r="C184" s="7">
        <v>0</v>
      </c>
      <c r="D184" s="7">
        <v>0</v>
      </c>
      <c r="E184" s="7">
        <v>0</v>
      </c>
      <c r="F184" s="7">
        <v>0</v>
      </c>
      <c r="G184" s="7">
        <v>0</v>
      </c>
      <c r="H184" s="7">
        <v>0</v>
      </c>
      <c r="I184" s="7">
        <v>0</v>
      </c>
      <c r="J184" s="7">
        <v>0</v>
      </c>
      <c r="K184" s="7">
        <v>0</v>
      </c>
      <c r="L184" s="7">
        <v>0</v>
      </c>
      <c r="M184" s="7">
        <v>0</v>
      </c>
      <c r="N184" s="7">
        <v>0</v>
      </c>
      <c r="O184" s="7">
        <v>0</v>
      </c>
      <c r="P184" s="7">
        <v>0</v>
      </c>
      <c r="Q184" s="7">
        <v>0</v>
      </c>
      <c r="R184" s="7">
        <v>0</v>
      </c>
      <c r="S184" s="7">
        <v>0</v>
      </c>
      <c r="T184" s="7">
        <v>0</v>
      </c>
      <c r="U184" s="7">
        <v>0</v>
      </c>
      <c r="V184" s="7">
        <v>0</v>
      </c>
      <c r="W184" s="7">
        <v>0</v>
      </c>
      <c r="X184" s="7">
        <v>0</v>
      </c>
      <c r="Y184" s="7">
        <v>0</v>
      </c>
      <c r="Z184" s="7">
        <v>0</v>
      </c>
      <c r="AA184" s="7">
        <v>0</v>
      </c>
      <c r="AB184" s="7">
        <v>0</v>
      </c>
      <c r="AC184" s="7">
        <v>0</v>
      </c>
      <c r="AD184" s="7">
        <v>0</v>
      </c>
      <c r="AE184" s="7">
        <v>0</v>
      </c>
      <c r="AF184" s="7">
        <v>0</v>
      </c>
      <c r="AG184" s="7">
        <v>0</v>
      </c>
      <c r="AH184" s="7">
        <v>0</v>
      </c>
      <c r="AI184" s="7">
        <v>0</v>
      </c>
      <c r="AJ184" s="7">
        <v>0</v>
      </c>
      <c r="AK184" s="7">
        <v>0</v>
      </c>
      <c r="AL184" s="7">
        <v>0</v>
      </c>
      <c r="AM184" s="7">
        <v>0</v>
      </c>
      <c r="AN184" s="7">
        <v>0</v>
      </c>
      <c r="AO184" s="7">
        <v>0</v>
      </c>
      <c r="AP184" s="7">
        <v>0</v>
      </c>
      <c r="AQ184" s="7">
        <v>0</v>
      </c>
      <c r="AR184" s="7">
        <v>0</v>
      </c>
      <c r="AS184" s="7">
        <v>0</v>
      </c>
      <c r="AT184" s="7">
        <v>0</v>
      </c>
      <c r="AU184" s="7">
        <v>0</v>
      </c>
      <c r="AV184" s="7">
        <v>0</v>
      </c>
      <c r="AW184" s="7">
        <v>0</v>
      </c>
      <c r="AX184" s="7">
        <v>0</v>
      </c>
      <c r="AY184" s="7">
        <v>0</v>
      </c>
      <c r="AZ184" s="7">
        <v>0</v>
      </c>
      <c r="BA184" s="7">
        <v>0</v>
      </c>
      <c r="BB184" s="7">
        <v>0</v>
      </c>
      <c r="BC184" s="7">
        <v>0</v>
      </c>
      <c r="BD184" s="7">
        <v>0</v>
      </c>
      <c r="BE184" s="3"/>
      <c r="BF184" s="3"/>
      <c r="BG184" s="3"/>
      <c r="BH184" s="3"/>
      <c r="BI184" s="3"/>
      <c r="BJ184" s="3"/>
      <c r="BK184" s="3"/>
      <c r="BL184" s="3"/>
      <c r="BM184" s="3"/>
      <c r="BN184" s="3"/>
      <c r="BO184" s="3"/>
      <c r="BP184" s="3"/>
      <c r="BQ184" s="3"/>
      <c r="BR184" s="3"/>
      <c r="BS184" s="3"/>
      <c r="BT184" s="3"/>
      <c r="BU184" s="3"/>
      <c r="BV184" s="3"/>
      <c r="BW184" s="3"/>
      <c r="BX184" s="3"/>
      <c r="BY184" s="3"/>
    </row>
    <row r="185" spans="1:77" x14ac:dyDescent="0.2">
      <c r="A185" s="22" t="s">
        <v>5</v>
      </c>
      <c r="B185" s="4" t="s">
        <v>83</v>
      </c>
      <c r="C185" s="7">
        <v>0</v>
      </c>
      <c r="D185" s="7">
        <v>0</v>
      </c>
      <c r="E185" s="7">
        <v>0</v>
      </c>
      <c r="F185" s="7">
        <v>445</v>
      </c>
      <c r="G185" s="7">
        <v>9860</v>
      </c>
      <c r="H185" s="7">
        <v>0</v>
      </c>
      <c r="I185" s="7">
        <v>445</v>
      </c>
      <c r="J185" s="7">
        <v>9860</v>
      </c>
      <c r="K185" s="7">
        <v>0</v>
      </c>
      <c r="L185" s="7">
        <v>0</v>
      </c>
      <c r="M185" s="7">
        <v>0</v>
      </c>
      <c r="N185" s="7">
        <v>0</v>
      </c>
      <c r="O185" s="7">
        <v>0</v>
      </c>
      <c r="P185" s="7">
        <v>0</v>
      </c>
      <c r="Q185" s="7">
        <v>0</v>
      </c>
      <c r="R185" s="7">
        <v>0</v>
      </c>
      <c r="S185" s="7">
        <v>0</v>
      </c>
      <c r="T185" s="7">
        <v>0</v>
      </c>
      <c r="U185" s="7">
        <v>0</v>
      </c>
      <c r="V185" s="7">
        <v>0</v>
      </c>
      <c r="W185" s="7">
        <v>0</v>
      </c>
      <c r="X185" s="7">
        <v>0</v>
      </c>
      <c r="Y185" s="7">
        <v>0</v>
      </c>
      <c r="Z185" s="7">
        <v>0</v>
      </c>
      <c r="AA185" s="7">
        <v>0</v>
      </c>
      <c r="AB185" s="7">
        <v>0</v>
      </c>
      <c r="AC185" s="7">
        <v>0</v>
      </c>
      <c r="AD185" s="7">
        <v>0</v>
      </c>
      <c r="AE185" s="7">
        <v>0</v>
      </c>
      <c r="AF185" s="7">
        <v>0</v>
      </c>
      <c r="AG185" s="7">
        <v>0</v>
      </c>
      <c r="AH185" s="7">
        <v>0</v>
      </c>
      <c r="AI185" s="7">
        <v>0</v>
      </c>
      <c r="AJ185" s="7">
        <v>0</v>
      </c>
      <c r="AK185" s="7">
        <v>0</v>
      </c>
      <c r="AL185" s="7">
        <v>0</v>
      </c>
      <c r="AM185" s="7">
        <v>0</v>
      </c>
      <c r="AN185" s="7">
        <v>0</v>
      </c>
      <c r="AO185" s="7">
        <v>0</v>
      </c>
      <c r="AP185" s="7">
        <v>0</v>
      </c>
      <c r="AQ185" s="7">
        <v>0</v>
      </c>
      <c r="AR185" s="7">
        <v>0</v>
      </c>
      <c r="AS185" s="7">
        <v>0</v>
      </c>
      <c r="AT185" s="7">
        <v>0</v>
      </c>
      <c r="AU185" s="7">
        <v>0</v>
      </c>
      <c r="AV185" s="7">
        <v>445</v>
      </c>
      <c r="AW185" s="7">
        <v>9860</v>
      </c>
      <c r="AX185" s="7">
        <v>0</v>
      </c>
      <c r="AY185" s="7">
        <v>0</v>
      </c>
      <c r="AZ185" s="7">
        <v>0</v>
      </c>
      <c r="BA185" s="7">
        <v>0</v>
      </c>
      <c r="BB185" s="7">
        <v>445</v>
      </c>
      <c r="BC185" s="7">
        <v>9860</v>
      </c>
      <c r="BD185" s="7">
        <v>0</v>
      </c>
      <c r="BE185" s="3"/>
      <c r="BF185" s="3"/>
      <c r="BG185" s="3"/>
      <c r="BH185" s="3"/>
      <c r="BI185" s="3"/>
      <c r="BJ185" s="3"/>
      <c r="BK185" s="3"/>
      <c r="BL185" s="3"/>
      <c r="BM185" s="3"/>
      <c r="BN185" s="3"/>
      <c r="BO185" s="3"/>
      <c r="BP185" s="3"/>
      <c r="BQ185" s="3"/>
      <c r="BR185" s="3"/>
      <c r="BS185" s="3"/>
      <c r="BT185" s="3"/>
      <c r="BU185" s="3"/>
      <c r="BV185" s="3"/>
      <c r="BW185" s="3"/>
      <c r="BX185" s="3"/>
      <c r="BY185" s="3"/>
    </row>
    <row r="186" spans="1:77" x14ac:dyDescent="0.2">
      <c r="A186" s="22" t="s">
        <v>6</v>
      </c>
      <c r="B186" s="4" t="s">
        <v>84</v>
      </c>
      <c r="C186" s="7">
        <v>536</v>
      </c>
      <c r="D186" s="7">
        <v>3784</v>
      </c>
      <c r="E186" s="7">
        <v>96</v>
      </c>
      <c r="F186" s="7">
        <v>12603</v>
      </c>
      <c r="G186" s="7">
        <v>131341</v>
      </c>
      <c r="H186" s="7">
        <v>10114</v>
      </c>
      <c r="I186" s="7">
        <v>482</v>
      </c>
      <c r="J186" s="7">
        <v>127</v>
      </c>
      <c r="K186" s="7">
        <v>0</v>
      </c>
      <c r="L186" s="7">
        <v>8810</v>
      </c>
      <c r="M186" s="7">
        <v>118912</v>
      </c>
      <c r="N186" s="7">
        <v>5257</v>
      </c>
      <c r="O186" s="7">
        <v>0</v>
      </c>
      <c r="P186" s="7">
        <v>0</v>
      </c>
      <c r="Q186" s="7">
        <v>0</v>
      </c>
      <c r="R186" s="7">
        <v>0</v>
      </c>
      <c r="S186" s="7">
        <v>0</v>
      </c>
      <c r="T186" s="7">
        <v>0</v>
      </c>
      <c r="U186" s="7">
        <v>0</v>
      </c>
      <c r="V186" s="7">
        <v>0</v>
      </c>
      <c r="W186" s="7">
        <v>0</v>
      </c>
      <c r="X186" s="7">
        <v>0</v>
      </c>
      <c r="Y186" s="7">
        <v>0</v>
      </c>
      <c r="Z186" s="7">
        <v>0</v>
      </c>
      <c r="AA186" s="7">
        <v>1584</v>
      </c>
      <c r="AB186" s="7">
        <v>7788</v>
      </c>
      <c r="AC186" s="7">
        <v>4544</v>
      </c>
      <c r="AD186" s="7">
        <v>0</v>
      </c>
      <c r="AE186" s="7">
        <v>0</v>
      </c>
      <c r="AF186" s="7">
        <v>0</v>
      </c>
      <c r="AG186" s="7">
        <v>0</v>
      </c>
      <c r="AH186" s="7">
        <v>0</v>
      </c>
      <c r="AI186" s="7">
        <v>313</v>
      </c>
      <c r="AJ186" s="7">
        <v>1727</v>
      </c>
      <c r="AK186" s="7">
        <v>4514</v>
      </c>
      <c r="AL186" s="7">
        <v>0</v>
      </c>
      <c r="AM186" s="7">
        <v>0</v>
      </c>
      <c r="AN186" s="7">
        <v>3850</v>
      </c>
      <c r="AO186" s="7">
        <v>1040</v>
      </c>
      <c r="AP186" s="7">
        <v>0</v>
      </c>
      <c r="AQ186" s="7">
        <v>0</v>
      </c>
      <c r="AR186" s="7">
        <v>0</v>
      </c>
      <c r="AS186" s="7">
        <v>0</v>
      </c>
      <c r="AT186" s="7">
        <v>0</v>
      </c>
      <c r="AU186" s="7">
        <v>0</v>
      </c>
      <c r="AV186" s="7">
        <v>13139</v>
      </c>
      <c r="AW186" s="7">
        <v>138975</v>
      </c>
      <c r="AX186" s="7">
        <v>11250</v>
      </c>
      <c r="AY186" s="7">
        <v>0</v>
      </c>
      <c r="AZ186" s="7">
        <v>0</v>
      </c>
      <c r="BA186" s="7">
        <v>0</v>
      </c>
      <c r="BB186" s="7">
        <v>13139</v>
      </c>
      <c r="BC186" s="7">
        <v>138975</v>
      </c>
      <c r="BD186" s="7">
        <v>11250</v>
      </c>
      <c r="BE186" s="3"/>
      <c r="BF186" s="3"/>
      <c r="BG186" s="3"/>
      <c r="BH186" s="3"/>
      <c r="BI186" s="3"/>
      <c r="BJ186" s="3"/>
      <c r="BK186" s="3"/>
      <c r="BL186" s="3"/>
      <c r="BM186" s="3"/>
      <c r="BN186" s="3"/>
      <c r="BO186" s="3"/>
      <c r="BP186" s="3"/>
      <c r="BQ186" s="3"/>
      <c r="BR186" s="3"/>
      <c r="BS186" s="3"/>
      <c r="BT186" s="3"/>
      <c r="BU186" s="3"/>
      <c r="BV186" s="3"/>
      <c r="BW186" s="3"/>
      <c r="BX186" s="3"/>
      <c r="BY186" s="3"/>
    </row>
    <row r="187" spans="1:77" x14ac:dyDescent="0.2">
      <c r="A187" s="22" t="s">
        <v>134</v>
      </c>
      <c r="B187" s="4" t="s">
        <v>9</v>
      </c>
      <c r="C187" s="7">
        <v>2885</v>
      </c>
      <c r="D187" s="7">
        <v>12152</v>
      </c>
      <c r="E187" s="7">
        <v>0</v>
      </c>
      <c r="F187" s="7">
        <v>4380</v>
      </c>
      <c r="G187" s="7">
        <v>60698</v>
      </c>
      <c r="H187" s="7">
        <v>11947</v>
      </c>
      <c r="I187" s="7">
        <v>600</v>
      </c>
      <c r="J187" s="7">
        <v>4603</v>
      </c>
      <c r="K187" s="7">
        <v>0</v>
      </c>
      <c r="L187" s="7">
        <v>1779</v>
      </c>
      <c r="M187" s="7">
        <v>51393</v>
      </c>
      <c r="N187" s="7">
        <v>2107</v>
      </c>
      <c r="O187" s="7">
        <v>0</v>
      </c>
      <c r="P187" s="7">
        <v>0</v>
      </c>
      <c r="Q187" s="7">
        <v>0</v>
      </c>
      <c r="R187" s="7">
        <v>0</v>
      </c>
      <c r="S187" s="7">
        <v>0</v>
      </c>
      <c r="T187" s="7">
        <v>1733</v>
      </c>
      <c r="U187" s="7">
        <v>153</v>
      </c>
      <c r="V187" s="7">
        <v>210</v>
      </c>
      <c r="W187" s="7">
        <v>2418</v>
      </c>
      <c r="X187" s="7">
        <v>0</v>
      </c>
      <c r="Y187" s="7">
        <v>779</v>
      </c>
      <c r="Z187" s="7">
        <v>0</v>
      </c>
      <c r="AA187" s="7">
        <v>1138</v>
      </c>
      <c r="AB187" s="7">
        <v>1840</v>
      </c>
      <c r="AC187" s="7">
        <v>0</v>
      </c>
      <c r="AD187" s="7">
        <v>5</v>
      </c>
      <c r="AE187" s="7">
        <v>130</v>
      </c>
      <c r="AF187" s="7">
        <v>0</v>
      </c>
      <c r="AG187" s="7">
        <v>0</v>
      </c>
      <c r="AH187" s="7">
        <v>208</v>
      </c>
      <c r="AI187" s="7">
        <v>0</v>
      </c>
      <c r="AJ187" s="7">
        <v>705</v>
      </c>
      <c r="AK187" s="7">
        <v>1535</v>
      </c>
      <c r="AL187" s="7">
        <v>5689</v>
      </c>
      <c r="AM187" s="7">
        <v>501</v>
      </c>
      <c r="AN187" s="7">
        <v>273</v>
      </c>
      <c r="AO187" s="7">
        <v>0</v>
      </c>
      <c r="AP187" s="7">
        <v>257</v>
      </c>
      <c r="AQ187" s="7">
        <v>210</v>
      </c>
      <c r="AR187" s="7">
        <v>0</v>
      </c>
      <c r="AS187" s="7">
        <v>0</v>
      </c>
      <c r="AT187" s="7">
        <v>0</v>
      </c>
      <c r="AU187" s="7">
        <v>0</v>
      </c>
      <c r="AV187" s="7">
        <v>8023</v>
      </c>
      <c r="AW187" s="7">
        <v>73333</v>
      </c>
      <c r="AX187" s="7">
        <v>11947</v>
      </c>
      <c r="AY187" s="7">
        <v>0</v>
      </c>
      <c r="AZ187" s="7">
        <v>0</v>
      </c>
      <c r="BA187" s="7">
        <v>0</v>
      </c>
      <c r="BB187" s="7">
        <v>8023</v>
      </c>
      <c r="BC187" s="7">
        <v>73333</v>
      </c>
      <c r="BD187" s="7">
        <v>11947</v>
      </c>
      <c r="BE187" s="3"/>
      <c r="BF187" s="3"/>
      <c r="BG187" s="3"/>
      <c r="BH187" s="3"/>
      <c r="BI187" s="3"/>
      <c r="BJ187" s="3"/>
      <c r="BK187" s="3"/>
      <c r="BL187" s="3"/>
      <c r="BM187" s="3"/>
      <c r="BN187" s="3"/>
      <c r="BO187" s="3"/>
      <c r="BP187" s="3"/>
      <c r="BQ187" s="3"/>
      <c r="BR187" s="3"/>
      <c r="BS187" s="3"/>
      <c r="BT187" s="3"/>
      <c r="BU187" s="3"/>
      <c r="BV187" s="3"/>
      <c r="BW187" s="3"/>
      <c r="BX187" s="3"/>
      <c r="BY187" s="3"/>
    </row>
    <row r="188" spans="1:77" x14ac:dyDescent="0.2">
      <c r="A188" s="22" t="s">
        <v>7</v>
      </c>
      <c r="B188" s="4" t="s">
        <v>130</v>
      </c>
      <c r="C188" s="7">
        <v>0</v>
      </c>
      <c r="D188" s="7">
        <v>0</v>
      </c>
      <c r="E188" s="7">
        <v>0</v>
      </c>
      <c r="F188" s="7">
        <v>0</v>
      </c>
      <c r="G188" s="7">
        <v>0</v>
      </c>
      <c r="H188" s="7">
        <v>0</v>
      </c>
      <c r="I188" s="7">
        <v>0</v>
      </c>
      <c r="J188" s="7">
        <v>0</v>
      </c>
      <c r="K188" s="7">
        <v>0</v>
      </c>
      <c r="L188" s="7">
        <v>0</v>
      </c>
      <c r="M188" s="7">
        <v>0</v>
      </c>
      <c r="N188" s="7">
        <v>0</v>
      </c>
      <c r="O188" s="7">
        <v>0</v>
      </c>
      <c r="P188" s="7">
        <v>0</v>
      </c>
      <c r="Q188" s="7">
        <v>0</v>
      </c>
      <c r="R188" s="7">
        <v>0</v>
      </c>
      <c r="S188" s="7">
        <v>0</v>
      </c>
      <c r="T188" s="7">
        <v>0</v>
      </c>
      <c r="U188" s="7">
        <v>0</v>
      </c>
      <c r="V188" s="7">
        <v>0</v>
      </c>
      <c r="W188" s="7">
        <v>0</v>
      </c>
      <c r="X188" s="7">
        <v>0</v>
      </c>
      <c r="Y188" s="7">
        <v>0</v>
      </c>
      <c r="Z188" s="7">
        <v>0</v>
      </c>
      <c r="AA188" s="7">
        <v>0</v>
      </c>
      <c r="AB188" s="7">
        <v>0</v>
      </c>
      <c r="AC188" s="7">
        <v>0</v>
      </c>
      <c r="AD188" s="7">
        <v>0</v>
      </c>
      <c r="AE188" s="7">
        <v>0</v>
      </c>
      <c r="AF188" s="7">
        <v>0</v>
      </c>
      <c r="AG188" s="7">
        <v>0</v>
      </c>
      <c r="AH188" s="7">
        <v>0</v>
      </c>
      <c r="AI188" s="7">
        <v>0</v>
      </c>
      <c r="AJ188" s="7">
        <v>0</v>
      </c>
      <c r="AK188" s="7">
        <v>0</v>
      </c>
      <c r="AL188" s="7">
        <v>0</v>
      </c>
      <c r="AM188" s="7">
        <v>0</v>
      </c>
      <c r="AN188" s="7">
        <v>0</v>
      </c>
      <c r="AO188" s="7">
        <v>0</v>
      </c>
      <c r="AP188" s="7">
        <v>0</v>
      </c>
      <c r="AQ188" s="7">
        <v>0</v>
      </c>
      <c r="AR188" s="7">
        <v>0</v>
      </c>
      <c r="AS188" s="7">
        <v>0</v>
      </c>
      <c r="AT188" s="7">
        <v>0</v>
      </c>
      <c r="AU188" s="7">
        <v>0</v>
      </c>
      <c r="AV188" s="7">
        <v>0</v>
      </c>
      <c r="AW188" s="7">
        <v>0</v>
      </c>
      <c r="AX188" s="7">
        <v>0</v>
      </c>
      <c r="AY188" s="7">
        <v>0</v>
      </c>
      <c r="AZ188" s="7">
        <v>0</v>
      </c>
      <c r="BA188" s="7">
        <v>0</v>
      </c>
      <c r="BB188" s="7">
        <v>0</v>
      </c>
      <c r="BC188" s="7">
        <v>0</v>
      </c>
      <c r="BD188" s="7">
        <v>0</v>
      </c>
      <c r="BE188" s="3"/>
      <c r="BF188" s="3"/>
      <c r="BG188" s="3"/>
      <c r="BH188" s="3"/>
      <c r="BI188" s="3"/>
      <c r="BJ188" s="3"/>
      <c r="BK188" s="3"/>
      <c r="BL188" s="3"/>
      <c r="BM188" s="3"/>
      <c r="BN188" s="3"/>
      <c r="BO188" s="3"/>
      <c r="BP188" s="3"/>
      <c r="BQ188" s="3"/>
      <c r="BR188" s="3"/>
      <c r="BS188" s="3"/>
      <c r="BT188" s="3"/>
      <c r="BU188" s="3"/>
      <c r="BV188" s="3"/>
      <c r="BW188" s="3"/>
      <c r="BX188" s="3"/>
      <c r="BY188" s="3"/>
    </row>
    <row r="189" spans="1:77" x14ac:dyDescent="0.2">
      <c r="A189" s="22" t="s">
        <v>8</v>
      </c>
      <c r="B189" s="4" t="s">
        <v>85</v>
      </c>
      <c r="C189" s="7">
        <v>17370</v>
      </c>
      <c r="D189" s="7">
        <v>73675</v>
      </c>
      <c r="E189" s="7">
        <v>1161</v>
      </c>
      <c r="F189" s="7">
        <v>25229</v>
      </c>
      <c r="G189" s="7">
        <v>102051</v>
      </c>
      <c r="H189" s="7">
        <v>2460</v>
      </c>
      <c r="I189" s="7">
        <v>691</v>
      </c>
      <c r="J189" s="7">
        <v>4790</v>
      </c>
      <c r="K189" s="7">
        <v>0</v>
      </c>
      <c r="L189" s="7">
        <v>18501</v>
      </c>
      <c r="M189" s="7">
        <v>83918</v>
      </c>
      <c r="N189" s="7">
        <v>1215</v>
      </c>
      <c r="O189" s="7">
        <v>109</v>
      </c>
      <c r="P189" s="7">
        <v>0</v>
      </c>
      <c r="Q189" s="7">
        <v>0</v>
      </c>
      <c r="R189" s="7">
        <v>110</v>
      </c>
      <c r="S189" s="7">
        <v>289</v>
      </c>
      <c r="T189" s="7">
        <v>0</v>
      </c>
      <c r="U189" s="7">
        <v>0</v>
      </c>
      <c r="V189" s="7">
        <v>2882</v>
      </c>
      <c r="W189" s="7">
        <v>0</v>
      </c>
      <c r="X189" s="7">
        <v>69</v>
      </c>
      <c r="Y189" s="7">
        <v>0</v>
      </c>
      <c r="Z189" s="7">
        <v>0</v>
      </c>
      <c r="AA189" s="7">
        <v>3252</v>
      </c>
      <c r="AB189" s="7">
        <v>4148</v>
      </c>
      <c r="AC189" s="7">
        <v>0</v>
      </c>
      <c r="AD189" s="7">
        <v>306</v>
      </c>
      <c r="AE189" s="7">
        <v>425</v>
      </c>
      <c r="AF189" s="7">
        <v>1245</v>
      </c>
      <c r="AG189" s="7">
        <v>78</v>
      </c>
      <c r="AH189" s="7">
        <v>0</v>
      </c>
      <c r="AI189" s="7">
        <v>0</v>
      </c>
      <c r="AJ189" s="7">
        <v>2113</v>
      </c>
      <c r="AK189" s="7">
        <v>5599</v>
      </c>
      <c r="AL189" s="7">
        <v>0</v>
      </c>
      <c r="AM189" s="7">
        <v>182</v>
      </c>
      <c r="AN189" s="7">
        <v>0</v>
      </c>
      <c r="AO189" s="7">
        <v>0</v>
      </c>
      <c r="AP189" s="7">
        <v>55</v>
      </c>
      <c r="AQ189" s="7">
        <v>1100</v>
      </c>
      <c r="AR189" s="7">
        <v>0</v>
      </c>
      <c r="AS189" s="7">
        <v>2292</v>
      </c>
      <c r="AT189" s="7">
        <v>5257</v>
      </c>
      <c r="AU189" s="7">
        <v>6524</v>
      </c>
      <c r="AV189" s="7">
        <v>45128</v>
      </c>
      <c r="AW189" s="7">
        <v>182083</v>
      </c>
      <c r="AX189" s="7">
        <v>10145</v>
      </c>
      <c r="AY189" s="7">
        <v>0</v>
      </c>
      <c r="AZ189" s="7">
        <v>0</v>
      </c>
      <c r="BA189" s="7">
        <v>0</v>
      </c>
      <c r="BB189" s="7">
        <v>45128</v>
      </c>
      <c r="BC189" s="7">
        <v>182083</v>
      </c>
      <c r="BD189" s="7">
        <v>10145</v>
      </c>
      <c r="BE189" s="3"/>
      <c r="BF189" s="3"/>
      <c r="BG189" s="3"/>
      <c r="BH189" s="3"/>
      <c r="BI189" s="3"/>
      <c r="BJ189" s="3"/>
      <c r="BK189" s="3"/>
      <c r="BL189" s="3"/>
      <c r="BM189" s="3"/>
      <c r="BN189" s="3"/>
      <c r="BO189" s="3"/>
      <c r="BP189" s="3"/>
      <c r="BQ189" s="3"/>
      <c r="BR189" s="3"/>
      <c r="BS189" s="3"/>
      <c r="BT189" s="3"/>
      <c r="BU189" s="3"/>
      <c r="BV189" s="3"/>
      <c r="BW189" s="3"/>
      <c r="BX189" s="3"/>
      <c r="BY189" s="3"/>
    </row>
    <row r="190" spans="1:77" x14ac:dyDescent="0.2">
      <c r="A190" s="22" t="s">
        <v>10</v>
      </c>
      <c r="B190" s="4" t="s">
        <v>131</v>
      </c>
      <c r="C190" s="7">
        <v>630</v>
      </c>
      <c r="D190" s="7">
        <v>22881</v>
      </c>
      <c r="E190" s="7">
        <v>1100</v>
      </c>
      <c r="F190" s="7">
        <v>313</v>
      </c>
      <c r="G190" s="7">
        <v>1807</v>
      </c>
      <c r="H190" s="7">
        <v>0</v>
      </c>
      <c r="I190" s="7">
        <v>0</v>
      </c>
      <c r="J190" s="7">
        <v>0</v>
      </c>
      <c r="K190" s="7">
        <v>0</v>
      </c>
      <c r="L190" s="7">
        <v>0</v>
      </c>
      <c r="M190" s="7">
        <v>135</v>
      </c>
      <c r="N190" s="7">
        <v>0</v>
      </c>
      <c r="O190" s="7">
        <v>0</v>
      </c>
      <c r="P190" s="7">
        <v>0</v>
      </c>
      <c r="Q190" s="7">
        <v>0</v>
      </c>
      <c r="R190" s="7">
        <v>0</v>
      </c>
      <c r="S190" s="7">
        <v>0</v>
      </c>
      <c r="T190" s="7">
        <v>0</v>
      </c>
      <c r="U190" s="7">
        <v>0</v>
      </c>
      <c r="V190" s="7">
        <v>0</v>
      </c>
      <c r="W190" s="7">
        <v>0</v>
      </c>
      <c r="X190" s="7">
        <v>0</v>
      </c>
      <c r="Y190" s="7">
        <v>0</v>
      </c>
      <c r="Z190" s="7">
        <v>0</v>
      </c>
      <c r="AA190" s="7">
        <v>260</v>
      </c>
      <c r="AB190" s="7">
        <v>1325</v>
      </c>
      <c r="AC190" s="7">
        <v>0</v>
      </c>
      <c r="AD190" s="7">
        <v>53</v>
      </c>
      <c r="AE190" s="7">
        <v>0</v>
      </c>
      <c r="AF190" s="7">
        <v>0</v>
      </c>
      <c r="AG190" s="7">
        <v>0</v>
      </c>
      <c r="AH190" s="7">
        <v>112</v>
      </c>
      <c r="AI190" s="7">
        <v>0</v>
      </c>
      <c r="AJ190" s="7">
        <v>0</v>
      </c>
      <c r="AK190" s="7">
        <v>235</v>
      </c>
      <c r="AL190" s="7">
        <v>0</v>
      </c>
      <c r="AM190" s="7">
        <v>0</v>
      </c>
      <c r="AN190" s="7">
        <v>0</v>
      </c>
      <c r="AO190" s="7">
        <v>0</v>
      </c>
      <c r="AP190" s="7">
        <v>0</v>
      </c>
      <c r="AQ190" s="7">
        <v>423</v>
      </c>
      <c r="AR190" s="7">
        <v>0</v>
      </c>
      <c r="AS190" s="7">
        <v>0</v>
      </c>
      <c r="AT190" s="7">
        <v>0</v>
      </c>
      <c r="AU190" s="7">
        <v>0</v>
      </c>
      <c r="AV190" s="7">
        <v>943</v>
      </c>
      <c r="AW190" s="7">
        <v>25111</v>
      </c>
      <c r="AX190" s="7">
        <v>1100</v>
      </c>
      <c r="AY190" s="7">
        <v>0</v>
      </c>
      <c r="AZ190" s="7">
        <v>0</v>
      </c>
      <c r="BA190" s="7">
        <v>0</v>
      </c>
      <c r="BB190" s="7">
        <v>943</v>
      </c>
      <c r="BC190" s="7">
        <v>25111</v>
      </c>
      <c r="BD190" s="7">
        <v>1100</v>
      </c>
      <c r="BE190" s="3"/>
      <c r="BF190" s="3"/>
      <c r="BG190" s="3"/>
      <c r="BH190" s="3"/>
      <c r="BI190" s="3"/>
      <c r="BJ190" s="3"/>
      <c r="BK190" s="3"/>
      <c r="BL190" s="3"/>
      <c r="BM190" s="3"/>
      <c r="BN190" s="3"/>
      <c r="BO190" s="3"/>
      <c r="BP190" s="3"/>
      <c r="BQ190" s="3"/>
      <c r="BR190" s="3"/>
      <c r="BS190" s="3"/>
      <c r="BT190" s="3"/>
      <c r="BU190" s="3"/>
      <c r="BV190" s="3"/>
      <c r="BW190" s="3"/>
      <c r="BX190" s="3"/>
      <c r="BY190" s="3"/>
    </row>
    <row r="191" spans="1:77" x14ac:dyDescent="0.2">
      <c r="A191" s="22" t="s">
        <v>11</v>
      </c>
      <c r="B191" s="4" t="s">
        <v>86</v>
      </c>
      <c r="C191" s="7">
        <v>0</v>
      </c>
      <c r="D191" s="7">
        <v>1449</v>
      </c>
      <c r="E191" s="7">
        <v>10388</v>
      </c>
      <c r="F191" s="7">
        <v>0</v>
      </c>
      <c r="G191" s="7">
        <v>2323</v>
      </c>
      <c r="H191" s="7">
        <v>4031</v>
      </c>
      <c r="I191" s="7">
        <v>0</v>
      </c>
      <c r="J191" s="7">
        <v>0</v>
      </c>
      <c r="K191" s="7">
        <v>0</v>
      </c>
      <c r="L191" s="7">
        <v>0</v>
      </c>
      <c r="M191" s="7">
        <v>0</v>
      </c>
      <c r="N191" s="7">
        <v>0</v>
      </c>
      <c r="O191" s="7">
        <v>0</v>
      </c>
      <c r="P191" s="7">
        <v>678</v>
      </c>
      <c r="Q191" s="7">
        <v>4031</v>
      </c>
      <c r="R191" s="7">
        <v>0</v>
      </c>
      <c r="S191" s="7">
        <v>0</v>
      </c>
      <c r="T191" s="7">
        <v>0</v>
      </c>
      <c r="U191" s="7">
        <v>0</v>
      </c>
      <c r="V191" s="7">
        <v>700</v>
      </c>
      <c r="W191" s="7">
        <v>0</v>
      </c>
      <c r="X191" s="7">
        <v>0</v>
      </c>
      <c r="Y191" s="7">
        <v>0</v>
      </c>
      <c r="Z191" s="7">
        <v>0</v>
      </c>
      <c r="AA191" s="7">
        <v>0</v>
      </c>
      <c r="AB191" s="7">
        <v>945</v>
      </c>
      <c r="AC191" s="7">
        <v>0</v>
      </c>
      <c r="AD191" s="7">
        <v>0</v>
      </c>
      <c r="AE191" s="7">
        <v>0</v>
      </c>
      <c r="AF191" s="7">
        <v>0</v>
      </c>
      <c r="AG191" s="7">
        <v>0</v>
      </c>
      <c r="AH191" s="7">
        <v>0</v>
      </c>
      <c r="AI191" s="7">
        <v>0</v>
      </c>
      <c r="AJ191" s="7">
        <v>0</v>
      </c>
      <c r="AK191" s="7">
        <v>0</v>
      </c>
      <c r="AL191" s="7">
        <v>0</v>
      </c>
      <c r="AM191" s="7">
        <v>0</v>
      </c>
      <c r="AN191" s="7">
        <v>0</v>
      </c>
      <c r="AO191" s="7">
        <v>0</v>
      </c>
      <c r="AP191" s="7">
        <v>0</v>
      </c>
      <c r="AQ191" s="7">
        <v>0</v>
      </c>
      <c r="AR191" s="7">
        <v>0</v>
      </c>
      <c r="AS191" s="7">
        <v>0</v>
      </c>
      <c r="AT191" s="7">
        <v>0</v>
      </c>
      <c r="AU191" s="7">
        <v>0</v>
      </c>
      <c r="AV191" s="7">
        <v>0</v>
      </c>
      <c r="AW191" s="7">
        <v>3772</v>
      </c>
      <c r="AX191" s="7">
        <v>14419</v>
      </c>
      <c r="AY191" s="7">
        <v>0</v>
      </c>
      <c r="AZ191" s="7">
        <v>0</v>
      </c>
      <c r="BA191" s="7">
        <v>0</v>
      </c>
      <c r="BB191" s="7">
        <v>0</v>
      </c>
      <c r="BC191" s="7">
        <v>3772</v>
      </c>
      <c r="BD191" s="7">
        <v>14419</v>
      </c>
      <c r="BE191" s="3"/>
      <c r="BF191" s="3"/>
      <c r="BG191" s="3"/>
      <c r="BH191" s="3"/>
      <c r="BI191" s="3"/>
      <c r="BJ191" s="3"/>
      <c r="BK191" s="3"/>
      <c r="BL191" s="3"/>
      <c r="BM191" s="3"/>
      <c r="BN191" s="3"/>
      <c r="BO191" s="3"/>
      <c r="BP191" s="3"/>
      <c r="BQ191" s="3"/>
      <c r="BR191" s="3"/>
      <c r="BS191" s="3"/>
      <c r="BT191" s="3"/>
      <c r="BU191" s="3"/>
      <c r="BV191" s="3"/>
      <c r="BW191" s="3"/>
      <c r="BX191" s="3"/>
      <c r="BY191" s="3"/>
    </row>
    <row r="192" spans="1:77" x14ac:dyDescent="0.2">
      <c r="A192" s="22" t="s">
        <v>12</v>
      </c>
      <c r="B192" s="4" t="s">
        <v>87</v>
      </c>
      <c r="C192" s="7">
        <v>0</v>
      </c>
      <c r="D192" s="7">
        <v>0</v>
      </c>
      <c r="E192" s="7">
        <v>0</v>
      </c>
      <c r="F192" s="7">
        <v>0</v>
      </c>
      <c r="G192" s="7">
        <v>0</v>
      </c>
      <c r="H192" s="7">
        <v>0</v>
      </c>
      <c r="I192" s="7">
        <v>0</v>
      </c>
      <c r="J192" s="7">
        <v>0</v>
      </c>
      <c r="K192" s="7">
        <v>0</v>
      </c>
      <c r="L192" s="7">
        <v>0</v>
      </c>
      <c r="M192" s="7">
        <v>0</v>
      </c>
      <c r="N192" s="7">
        <v>0</v>
      </c>
      <c r="O192" s="7">
        <v>0</v>
      </c>
      <c r="P192" s="7">
        <v>0</v>
      </c>
      <c r="Q192" s="7">
        <v>0</v>
      </c>
      <c r="R192" s="7">
        <v>0</v>
      </c>
      <c r="S192" s="7">
        <v>0</v>
      </c>
      <c r="T192" s="7">
        <v>0</v>
      </c>
      <c r="U192" s="7">
        <v>0</v>
      </c>
      <c r="V192" s="7">
        <v>0</v>
      </c>
      <c r="W192" s="7">
        <v>0</v>
      </c>
      <c r="X192" s="7">
        <v>0</v>
      </c>
      <c r="Y192" s="7">
        <v>0</v>
      </c>
      <c r="Z192" s="7">
        <v>0</v>
      </c>
      <c r="AA192" s="7">
        <v>0</v>
      </c>
      <c r="AB192" s="7">
        <v>0</v>
      </c>
      <c r="AC192" s="7">
        <v>0</v>
      </c>
      <c r="AD192" s="7">
        <v>0</v>
      </c>
      <c r="AE192" s="7">
        <v>0</v>
      </c>
      <c r="AF192" s="7">
        <v>0</v>
      </c>
      <c r="AG192" s="7">
        <v>0</v>
      </c>
      <c r="AH192" s="7">
        <v>0</v>
      </c>
      <c r="AI192" s="7">
        <v>0</v>
      </c>
      <c r="AJ192" s="7">
        <v>0</v>
      </c>
      <c r="AK192" s="7">
        <v>0</v>
      </c>
      <c r="AL192" s="7">
        <v>0</v>
      </c>
      <c r="AM192" s="7">
        <v>0</v>
      </c>
      <c r="AN192" s="7">
        <v>0</v>
      </c>
      <c r="AO192" s="7">
        <v>0</v>
      </c>
      <c r="AP192" s="7">
        <v>0</v>
      </c>
      <c r="AQ192" s="7">
        <v>0</v>
      </c>
      <c r="AR192" s="7">
        <v>0</v>
      </c>
      <c r="AS192" s="7">
        <v>0</v>
      </c>
      <c r="AT192" s="7">
        <v>0</v>
      </c>
      <c r="AU192" s="7">
        <v>0</v>
      </c>
      <c r="AV192" s="7">
        <v>0</v>
      </c>
      <c r="AW192" s="7">
        <v>0</v>
      </c>
      <c r="AX192" s="7">
        <v>0</v>
      </c>
      <c r="AY192" s="7">
        <v>0</v>
      </c>
      <c r="AZ192" s="7">
        <v>0</v>
      </c>
      <c r="BA192" s="7">
        <v>0</v>
      </c>
      <c r="BB192" s="7">
        <v>0</v>
      </c>
      <c r="BC192" s="7">
        <v>0</v>
      </c>
      <c r="BD192" s="7">
        <v>0</v>
      </c>
      <c r="BE192" s="3"/>
      <c r="BF192" s="3"/>
      <c r="BG192" s="3"/>
      <c r="BH192" s="3"/>
      <c r="BI192" s="3"/>
      <c r="BJ192" s="3"/>
      <c r="BK192" s="3"/>
      <c r="BL192" s="3"/>
      <c r="BM192" s="3"/>
      <c r="BN192" s="3"/>
      <c r="BO192" s="3"/>
      <c r="BP192" s="3"/>
      <c r="BQ192" s="3"/>
      <c r="BR192" s="3"/>
      <c r="BS192" s="3"/>
      <c r="BT192" s="3"/>
      <c r="BU192" s="3"/>
      <c r="BV192" s="3"/>
      <c r="BW192" s="3"/>
      <c r="BX192" s="3"/>
      <c r="BY192" s="3"/>
    </row>
    <row r="193" spans="1:77" x14ac:dyDescent="0.2">
      <c r="A193" s="22" t="s">
        <v>13</v>
      </c>
      <c r="B193" s="4" t="s">
        <v>17</v>
      </c>
      <c r="C193" s="7">
        <v>743</v>
      </c>
      <c r="D193" s="7">
        <v>19923</v>
      </c>
      <c r="E193" s="7">
        <v>2745</v>
      </c>
      <c r="F193" s="7">
        <v>5253</v>
      </c>
      <c r="G193" s="7">
        <v>24132</v>
      </c>
      <c r="H193" s="7">
        <v>96342</v>
      </c>
      <c r="I193" s="7">
        <v>0</v>
      </c>
      <c r="J193" s="7">
        <v>1483</v>
      </c>
      <c r="K193" s="7">
        <v>1033</v>
      </c>
      <c r="L193" s="7">
        <v>0</v>
      </c>
      <c r="M193" s="7">
        <v>476</v>
      </c>
      <c r="N193" s="7">
        <v>0</v>
      </c>
      <c r="O193" s="7">
        <v>0</v>
      </c>
      <c r="P193" s="7">
        <v>0</v>
      </c>
      <c r="Q193" s="7">
        <v>0</v>
      </c>
      <c r="R193" s="7">
        <v>0</v>
      </c>
      <c r="S193" s="7">
        <v>500</v>
      </c>
      <c r="T193" s="7">
        <v>12612</v>
      </c>
      <c r="U193" s="7">
        <v>0</v>
      </c>
      <c r="V193" s="7">
        <v>2718</v>
      </c>
      <c r="W193" s="7">
        <v>9888</v>
      </c>
      <c r="X193" s="7">
        <v>0</v>
      </c>
      <c r="Y193" s="7">
        <v>0</v>
      </c>
      <c r="Z193" s="7">
        <v>6554</v>
      </c>
      <c r="AA193" s="7">
        <v>4955</v>
      </c>
      <c r="AB193" s="7">
        <v>11900</v>
      </c>
      <c r="AC193" s="7">
        <v>4192</v>
      </c>
      <c r="AD193" s="7">
        <v>0</v>
      </c>
      <c r="AE193" s="7">
        <v>0</v>
      </c>
      <c r="AF193" s="7">
        <v>0</v>
      </c>
      <c r="AG193" s="7">
        <v>0</v>
      </c>
      <c r="AH193" s="7">
        <v>299</v>
      </c>
      <c r="AI193" s="7">
        <v>2833</v>
      </c>
      <c r="AJ193" s="7">
        <v>298</v>
      </c>
      <c r="AK193" s="7">
        <v>6756</v>
      </c>
      <c r="AL193" s="7">
        <v>59230</v>
      </c>
      <c r="AM193" s="7">
        <v>56</v>
      </c>
      <c r="AN193" s="7">
        <v>0</v>
      </c>
      <c r="AO193" s="7">
        <v>0</v>
      </c>
      <c r="AP193" s="7">
        <v>0</v>
      </c>
      <c r="AQ193" s="7">
        <v>391</v>
      </c>
      <c r="AR193" s="7">
        <v>0</v>
      </c>
      <c r="AS193" s="7">
        <v>288</v>
      </c>
      <c r="AT193" s="7">
        <v>904</v>
      </c>
      <c r="AU193" s="7">
        <v>0</v>
      </c>
      <c r="AV193" s="7">
        <v>6340</v>
      </c>
      <c r="AW193" s="7">
        <v>45350</v>
      </c>
      <c r="AX193" s="7">
        <v>99087</v>
      </c>
      <c r="AY193" s="7">
        <v>0</v>
      </c>
      <c r="AZ193" s="7">
        <v>0</v>
      </c>
      <c r="BA193" s="7">
        <v>6674</v>
      </c>
      <c r="BB193" s="7">
        <v>6340</v>
      </c>
      <c r="BC193" s="7">
        <v>45350</v>
      </c>
      <c r="BD193" s="7">
        <v>105761</v>
      </c>
      <c r="BE193" s="3"/>
      <c r="BF193" s="3"/>
      <c r="BG193" s="3"/>
      <c r="BH193" s="3"/>
      <c r="BI193" s="3"/>
      <c r="BJ193" s="3"/>
      <c r="BK193" s="3"/>
      <c r="BL193" s="3"/>
      <c r="BM193" s="3"/>
      <c r="BN193" s="3"/>
      <c r="BO193" s="3"/>
      <c r="BP193" s="3"/>
      <c r="BQ193" s="3"/>
      <c r="BR193" s="3"/>
      <c r="BS193" s="3"/>
      <c r="BT193" s="3"/>
      <c r="BU193" s="3"/>
      <c r="BV193" s="3"/>
      <c r="BW193" s="3"/>
      <c r="BX193" s="3"/>
      <c r="BY193" s="3"/>
    </row>
    <row r="194" spans="1:77" x14ac:dyDescent="0.2">
      <c r="A194" s="22" t="s">
        <v>14</v>
      </c>
      <c r="B194" s="4" t="s">
        <v>88</v>
      </c>
      <c r="C194" s="7">
        <v>206</v>
      </c>
      <c r="D194" s="7">
        <v>241</v>
      </c>
      <c r="E194" s="7">
        <v>0</v>
      </c>
      <c r="F194" s="7">
        <v>913</v>
      </c>
      <c r="G194" s="7">
        <v>3769</v>
      </c>
      <c r="H194" s="7">
        <v>0</v>
      </c>
      <c r="I194" s="7">
        <v>0</v>
      </c>
      <c r="J194" s="7">
        <v>0</v>
      </c>
      <c r="K194" s="7">
        <v>0</v>
      </c>
      <c r="L194" s="7">
        <v>833</v>
      </c>
      <c r="M194" s="7">
        <v>2267</v>
      </c>
      <c r="N194" s="7">
        <v>0</v>
      </c>
      <c r="O194" s="7">
        <v>0</v>
      </c>
      <c r="P194" s="7">
        <v>0</v>
      </c>
      <c r="Q194" s="7">
        <v>0</v>
      </c>
      <c r="R194" s="7">
        <v>0</v>
      </c>
      <c r="S194" s="7">
        <v>0</v>
      </c>
      <c r="T194" s="7">
        <v>0</v>
      </c>
      <c r="U194" s="7">
        <v>0</v>
      </c>
      <c r="V194" s="7">
        <v>0</v>
      </c>
      <c r="W194" s="7">
        <v>0</v>
      </c>
      <c r="X194" s="7">
        <v>0</v>
      </c>
      <c r="Y194" s="7">
        <v>0</v>
      </c>
      <c r="Z194" s="7">
        <v>0</v>
      </c>
      <c r="AA194" s="7">
        <v>0</v>
      </c>
      <c r="AB194" s="7">
        <v>0</v>
      </c>
      <c r="AC194" s="7">
        <v>0</v>
      </c>
      <c r="AD194" s="7">
        <v>0</v>
      </c>
      <c r="AE194" s="7">
        <v>0</v>
      </c>
      <c r="AF194" s="7">
        <v>0</v>
      </c>
      <c r="AG194" s="7">
        <v>0</v>
      </c>
      <c r="AH194" s="7">
        <v>0</v>
      </c>
      <c r="AI194" s="7">
        <v>0</v>
      </c>
      <c r="AJ194" s="7">
        <v>80</v>
      </c>
      <c r="AK194" s="7">
        <v>1502</v>
      </c>
      <c r="AL194" s="7">
        <v>0</v>
      </c>
      <c r="AM194" s="7">
        <v>0</v>
      </c>
      <c r="AN194" s="7">
        <v>0</v>
      </c>
      <c r="AO194" s="7">
        <v>0</v>
      </c>
      <c r="AP194" s="7">
        <v>0</v>
      </c>
      <c r="AQ194" s="7">
        <v>0</v>
      </c>
      <c r="AR194" s="7">
        <v>0</v>
      </c>
      <c r="AS194" s="7">
        <v>0</v>
      </c>
      <c r="AT194" s="7">
        <v>0</v>
      </c>
      <c r="AU194" s="7">
        <v>0</v>
      </c>
      <c r="AV194" s="7">
        <v>1119</v>
      </c>
      <c r="AW194" s="7">
        <v>4010</v>
      </c>
      <c r="AX194" s="7">
        <v>0</v>
      </c>
      <c r="AY194" s="7">
        <v>0</v>
      </c>
      <c r="AZ194" s="7">
        <v>0</v>
      </c>
      <c r="BA194" s="7">
        <v>0</v>
      </c>
      <c r="BB194" s="7">
        <v>1119</v>
      </c>
      <c r="BC194" s="7">
        <v>4010</v>
      </c>
      <c r="BD194" s="7">
        <v>0</v>
      </c>
      <c r="BE194" s="3"/>
      <c r="BF194" s="3"/>
      <c r="BG194" s="3"/>
      <c r="BH194" s="3"/>
      <c r="BI194" s="3"/>
      <c r="BJ194" s="3"/>
      <c r="BK194" s="3"/>
      <c r="BL194" s="3"/>
      <c r="BM194" s="3"/>
      <c r="BN194" s="3"/>
      <c r="BO194" s="3"/>
      <c r="BP194" s="3"/>
      <c r="BQ194" s="3"/>
      <c r="BR194" s="3"/>
      <c r="BS194" s="3"/>
      <c r="BT194" s="3"/>
      <c r="BU194" s="3"/>
      <c r="BV194" s="3"/>
      <c r="BW194" s="3"/>
      <c r="BX194" s="3"/>
      <c r="BY194" s="3"/>
    </row>
    <row r="195" spans="1:77" x14ac:dyDescent="0.2">
      <c r="A195" s="22" t="s">
        <v>15</v>
      </c>
      <c r="B195" s="4" t="s">
        <v>132</v>
      </c>
      <c r="C195" s="7">
        <v>1409</v>
      </c>
      <c r="D195" s="7">
        <v>7918</v>
      </c>
      <c r="E195" s="7">
        <v>1898</v>
      </c>
      <c r="F195" s="7">
        <v>1848</v>
      </c>
      <c r="G195" s="7">
        <v>19480</v>
      </c>
      <c r="H195" s="7">
        <v>33777</v>
      </c>
      <c r="I195" s="7">
        <v>87</v>
      </c>
      <c r="J195" s="7">
        <v>1418</v>
      </c>
      <c r="K195" s="7">
        <v>4928</v>
      </c>
      <c r="L195" s="7">
        <v>594</v>
      </c>
      <c r="M195" s="7">
        <v>3573</v>
      </c>
      <c r="N195" s="7">
        <v>4008</v>
      </c>
      <c r="O195" s="7">
        <v>0</v>
      </c>
      <c r="P195" s="7">
        <v>0</v>
      </c>
      <c r="Q195" s="7">
        <v>0</v>
      </c>
      <c r="R195" s="7">
        <v>0</v>
      </c>
      <c r="S195" s="7">
        <v>2638</v>
      </c>
      <c r="T195" s="7">
        <v>2294</v>
      </c>
      <c r="U195" s="7">
        <v>98</v>
      </c>
      <c r="V195" s="7">
        <v>3119</v>
      </c>
      <c r="W195" s="7">
        <v>6170</v>
      </c>
      <c r="X195" s="7">
        <v>0</v>
      </c>
      <c r="Y195" s="7">
        <v>1433</v>
      </c>
      <c r="Z195" s="7">
        <v>2531</v>
      </c>
      <c r="AA195" s="7">
        <v>886</v>
      </c>
      <c r="AB195" s="7">
        <v>2084</v>
      </c>
      <c r="AC195" s="7">
        <v>0</v>
      </c>
      <c r="AD195" s="7">
        <v>0</v>
      </c>
      <c r="AE195" s="7">
        <v>0</v>
      </c>
      <c r="AF195" s="7">
        <v>0</v>
      </c>
      <c r="AG195" s="7">
        <v>0</v>
      </c>
      <c r="AH195" s="7">
        <v>269</v>
      </c>
      <c r="AI195" s="7">
        <v>0</v>
      </c>
      <c r="AJ195" s="7">
        <v>183</v>
      </c>
      <c r="AK195" s="7">
        <v>4946</v>
      </c>
      <c r="AL195" s="7">
        <v>13846</v>
      </c>
      <c r="AM195" s="7">
        <v>42</v>
      </c>
      <c r="AN195" s="7">
        <v>0</v>
      </c>
      <c r="AO195" s="7">
        <v>0</v>
      </c>
      <c r="AP195" s="7">
        <v>0</v>
      </c>
      <c r="AQ195" s="7">
        <v>33942</v>
      </c>
      <c r="AR195" s="7">
        <v>0</v>
      </c>
      <c r="AS195" s="7">
        <v>1</v>
      </c>
      <c r="AT195" s="7">
        <v>0</v>
      </c>
      <c r="AU195" s="7">
        <v>0</v>
      </c>
      <c r="AV195" s="7">
        <v>3300</v>
      </c>
      <c r="AW195" s="7">
        <v>61340</v>
      </c>
      <c r="AX195" s="7">
        <v>35675</v>
      </c>
      <c r="AY195" s="7">
        <v>0</v>
      </c>
      <c r="AZ195" s="7">
        <v>0</v>
      </c>
      <c r="BA195" s="7">
        <v>0</v>
      </c>
      <c r="BB195" s="7">
        <v>3300</v>
      </c>
      <c r="BC195" s="7">
        <v>61340</v>
      </c>
      <c r="BD195" s="7">
        <v>35675</v>
      </c>
      <c r="BE195" s="3"/>
      <c r="BF195" s="3"/>
      <c r="BG195" s="3"/>
      <c r="BH195" s="3"/>
      <c r="BI195" s="3"/>
      <c r="BJ195" s="3"/>
      <c r="BK195" s="3"/>
      <c r="BL195" s="3"/>
      <c r="BM195" s="3"/>
      <c r="BN195" s="3"/>
      <c r="BO195" s="3"/>
      <c r="BP195" s="3"/>
      <c r="BQ195" s="3"/>
      <c r="BR195" s="3"/>
      <c r="BS195" s="3"/>
      <c r="BT195" s="3"/>
      <c r="BU195" s="3"/>
      <c r="BV195" s="3"/>
      <c r="BW195" s="3"/>
      <c r="BX195" s="3"/>
      <c r="BY195" s="3"/>
    </row>
    <row r="196" spans="1:77" x14ac:dyDescent="0.2">
      <c r="A196" s="22" t="s">
        <v>16</v>
      </c>
      <c r="B196" s="4" t="s">
        <v>22</v>
      </c>
      <c r="C196" s="7">
        <v>38005</v>
      </c>
      <c r="D196" s="7">
        <v>41669</v>
      </c>
      <c r="E196" s="7">
        <v>1967</v>
      </c>
      <c r="F196" s="7">
        <v>19577</v>
      </c>
      <c r="G196" s="7">
        <v>79977</v>
      </c>
      <c r="H196" s="7">
        <v>38466</v>
      </c>
      <c r="I196" s="7">
        <v>341</v>
      </c>
      <c r="J196" s="7">
        <v>4150</v>
      </c>
      <c r="K196" s="7">
        <v>0</v>
      </c>
      <c r="L196" s="7">
        <v>12395</v>
      </c>
      <c r="M196" s="7">
        <v>51633</v>
      </c>
      <c r="N196" s="7">
        <v>2535</v>
      </c>
      <c r="O196" s="7">
        <v>0</v>
      </c>
      <c r="P196" s="7">
        <v>1745</v>
      </c>
      <c r="Q196" s="7">
        <v>7390</v>
      </c>
      <c r="R196" s="7">
        <v>58</v>
      </c>
      <c r="S196" s="7">
        <v>316</v>
      </c>
      <c r="T196" s="7">
        <v>0</v>
      </c>
      <c r="U196" s="7">
        <v>26</v>
      </c>
      <c r="V196" s="7">
        <v>983</v>
      </c>
      <c r="W196" s="7">
        <v>9621</v>
      </c>
      <c r="X196" s="7">
        <v>56</v>
      </c>
      <c r="Y196" s="7">
        <v>1183</v>
      </c>
      <c r="Z196" s="7">
        <v>2673</v>
      </c>
      <c r="AA196" s="7">
        <v>3325</v>
      </c>
      <c r="AB196" s="7">
        <v>9336</v>
      </c>
      <c r="AC196" s="7">
        <v>0</v>
      </c>
      <c r="AD196" s="7">
        <v>0</v>
      </c>
      <c r="AE196" s="7">
        <v>0</v>
      </c>
      <c r="AF196" s="7">
        <v>0</v>
      </c>
      <c r="AG196" s="7">
        <v>85</v>
      </c>
      <c r="AH196" s="7">
        <v>225</v>
      </c>
      <c r="AI196" s="7">
        <v>0</v>
      </c>
      <c r="AJ196" s="7">
        <v>3291</v>
      </c>
      <c r="AK196" s="7">
        <v>10406</v>
      </c>
      <c r="AL196" s="7">
        <v>16247</v>
      </c>
      <c r="AM196" s="7">
        <v>135</v>
      </c>
      <c r="AN196" s="7">
        <v>144</v>
      </c>
      <c r="AO196" s="7">
        <v>0</v>
      </c>
      <c r="AP196" s="7">
        <v>0</v>
      </c>
      <c r="AQ196" s="7">
        <v>679</v>
      </c>
      <c r="AR196" s="7">
        <v>49544</v>
      </c>
      <c r="AS196" s="7">
        <v>0</v>
      </c>
      <c r="AT196" s="7">
        <v>0</v>
      </c>
      <c r="AU196" s="7">
        <v>0</v>
      </c>
      <c r="AV196" s="7">
        <v>57717</v>
      </c>
      <c r="AW196" s="7">
        <v>122469</v>
      </c>
      <c r="AX196" s="7">
        <v>89977</v>
      </c>
      <c r="AY196" s="7">
        <v>0</v>
      </c>
      <c r="AZ196" s="7">
        <v>0</v>
      </c>
      <c r="BA196" s="7">
        <v>0</v>
      </c>
      <c r="BB196" s="7">
        <v>57717</v>
      </c>
      <c r="BC196" s="7">
        <v>122469</v>
      </c>
      <c r="BD196" s="7">
        <v>89977</v>
      </c>
      <c r="BE196" s="3"/>
      <c r="BF196" s="3"/>
      <c r="BG196" s="3"/>
      <c r="BH196" s="3"/>
      <c r="BI196" s="3"/>
      <c r="BJ196" s="3"/>
      <c r="BK196" s="3"/>
      <c r="BL196" s="3"/>
      <c r="BM196" s="3"/>
      <c r="BN196" s="3"/>
      <c r="BO196" s="3"/>
      <c r="BP196" s="3"/>
      <c r="BQ196" s="3"/>
      <c r="BR196" s="3"/>
      <c r="BS196" s="3"/>
      <c r="BT196" s="3"/>
      <c r="BU196" s="3"/>
      <c r="BV196" s="3"/>
      <c r="BW196" s="3"/>
      <c r="BX196" s="3"/>
      <c r="BY196" s="3"/>
    </row>
    <row r="197" spans="1:77" x14ac:dyDescent="0.2">
      <c r="A197" s="22" t="s">
        <v>60</v>
      </c>
      <c r="B197" s="4" t="s">
        <v>89</v>
      </c>
      <c r="C197" s="7">
        <v>6120</v>
      </c>
      <c r="D197" s="7">
        <v>5594</v>
      </c>
      <c r="E197" s="7">
        <v>0</v>
      </c>
      <c r="F197" s="7">
        <v>0</v>
      </c>
      <c r="G197" s="7">
        <v>0</v>
      </c>
      <c r="H197" s="7">
        <v>0</v>
      </c>
      <c r="I197" s="7">
        <v>0</v>
      </c>
      <c r="J197" s="7">
        <v>0</v>
      </c>
      <c r="K197" s="7">
        <v>0</v>
      </c>
      <c r="L197" s="7">
        <v>0</v>
      </c>
      <c r="M197" s="7">
        <v>0</v>
      </c>
      <c r="N197" s="7">
        <v>0</v>
      </c>
      <c r="O197" s="7">
        <v>0</v>
      </c>
      <c r="P197" s="7">
        <v>0</v>
      </c>
      <c r="Q197" s="7">
        <v>0</v>
      </c>
      <c r="R197" s="7">
        <v>0</v>
      </c>
      <c r="S197" s="7">
        <v>0</v>
      </c>
      <c r="T197" s="7">
        <v>0</v>
      </c>
      <c r="U197" s="7">
        <v>0</v>
      </c>
      <c r="V197" s="7">
        <v>0</v>
      </c>
      <c r="W197" s="7">
        <v>0</v>
      </c>
      <c r="X197" s="7">
        <v>0</v>
      </c>
      <c r="Y197" s="7">
        <v>0</v>
      </c>
      <c r="Z197" s="7">
        <v>0</v>
      </c>
      <c r="AA197" s="7">
        <v>0</v>
      </c>
      <c r="AB197" s="7">
        <v>0</v>
      </c>
      <c r="AC197" s="7">
        <v>0</v>
      </c>
      <c r="AD197" s="7">
        <v>0</v>
      </c>
      <c r="AE197" s="7">
        <v>0</v>
      </c>
      <c r="AF197" s="7">
        <v>0</v>
      </c>
      <c r="AG197" s="7">
        <v>0</v>
      </c>
      <c r="AH197" s="7">
        <v>0</v>
      </c>
      <c r="AI197" s="7">
        <v>0</v>
      </c>
      <c r="AJ197" s="7">
        <v>0</v>
      </c>
      <c r="AK197" s="7">
        <v>0</v>
      </c>
      <c r="AL197" s="7">
        <v>0</v>
      </c>
      <c r="AM197" s="7">
        <v>0</v>
      </c>
      <c r="AN197" s="7">
        <v>0</v>
      </c>
      <c r="AO197" s="7">
        <v>0</v>
      </c>
      <c r="AP197" s="7">
        <v>0</v>
      </c>
      <c r="AQ197" s="7">
        <v>0</v>
      </c>
      <c r="AR197" s="7">
        <v>0</v>
      </c>
      <c r="AS197" s="7">
        <v>0</v>
      </c>
      <c r="AT197" s="7">
        <v>0</v>
      </c>
      <c r="AU197" s="7">
        <v>0</v>
      </c>
      <c r="AV197" s="7">
        <v>6120</v>
      </c>
      <c r="AW197" s="7">
        <v>5594</v>
      </c>
      <c r="AX197" s="7">
        <v>0</v>
      </c>
      <c r="AY197" s="7">
        <v>0</v>
      </c>
      <c r="AZ197" s="7">
        <v>0</v>
      </c>
      <c r="BA197" s="7">
        <v>0</v>
      </c>
      <c r="BB197" s="7">
        <v>6120</v>
      </c>
      <c r="BC197" s="7">
        <v>5594</v>
      </c>
      <c r="BD197" s="7">
        <v>0</v>
      </c>
      <c r="BE197" s="3"/>
      <c r="BF197" s="3"/>
      <c r="BG197" s="3"/>
      <c r="BH197" s="3"/>
      <c r="BI197" s="3"/>
      <c r="BJ197" s="3"/>
      <c r="BK197" s="3"/>
      <c r="BL197" s="3"/>
      <c r="BM197" s="3"/>
      <c r="BN197" s="3"/>
      <c r="BO197" s="3"/>
      <c r="BP197" s="3"/>
      <c r="BQ197" s="3"/>
      <c r="BR197" s="3"/>
      <c r="BS197" s="3"/>
      <c r="BT197" s="3"/>
      <c r="BU197" s="3"/>
      <c r="BV197" s="3"/>
      <c r="BW197" s="3"/>
      <c r="BX197" s="3"/>
      <c r="BY197" s="3"/>
    </row>
    <row r="198" spans="1:77" x14ac:dyDescent="0.2">
      <c r="A198" s="22" t="s">
        <v>18</v>
      </c>
      <c r="B198" s="4" t="s">
        <v>92</v>
      </c>
      <c r="C198" s="7">
        <v>17303</v>
      </c>
      <c r="D198" s="7">
        <v>58427</v>
      </c>
      <c r="E198" s="7">
        <v>1199</v>
      </c>
      <c r="F198" s="7">
        <v>63540</v>
      </c>
      <c r="G198" s="7">
        <v>202132</v>
      </c>
      <c r="H198" s="7">
        <v>49994</v>
      </c>
      <c r="I198" s="7">
        <v>65</v>
      </c>
      <c r="J198" s="7">
        <v>4542</v>
      </c>
      <c r="K198" s="7">
        <v>0</v>
      </c>
      <c r="L198" s="7">
        <v>50299</v>
      </c>
      <c r="M198" s="7">
        <v>165358</v>
      </c>
      <c r="N198" s="7">
        <v>6949</v>
      </c>
      <c r="O198" s="7">
        <v>86</v>
      </c>
      <c r="P198" s="7">
        <v>621</v>
      </c>
      <c r="Q198" s="7">
        <v>2628</v>
      </c>
      <c r="R198" s="7">
        <v>0</v>
      </c>
      <c r="S198" s="7">
        <v>2147</v>
      </c>
      <c r="T198" s="7">
        <v>1322</v>
      </c>
      <c r="U198" s="7">
        <v>261</v>
      </c>
      <c r="V198" s="7">
        <v>1775</v>
      </c>
      <c r="W198" s="7">
        <v>0</v>
      </c>
      <c r="X198" s="7">
        <v>0</v>
      </c>
      <c r="Y198" s="7">
        <v>0</v>
      </c>
      <c r="Z198" s="7">
        <v>0</v>
      </c>
      <c r="AA198" s="7">
        <v>9178</v>
      </c>
      <c r="AB198" s="7">
        <v>12152</v>
      </c>
      <c r="AC198" s="7">
        <v>0</v>
      </c>
      <c r="AD198" s="7">
        <v>24</v>
      </c>
      <c r="AE198" s="7">
        <v>0</v>
      </c>
      <c r="AF198" s="7">
        <v>0</v>
      </c>
      <c r="AG198" s="7">
        <v>199</v>
      </c>
      <c r="AH198" s="7">
        <v>433</v>
      </c>
      <c r="AI198" s="7">
        <v>0</v>
      </c>
      <c r="AJ198" s="7">
        <v>3428</v>
      </c>
      <c r="AK198" s="7">
        <v>15104</v>
      </c>
      <c r="AL198" s="7">
        <v>39095</v>
      </c>
      <c r="AM198" s="7">
        <v>315</v>
      </c>
      <c r="AN198" s="7">
        <v>1023</v>
      </c>
      <c r="AO198" s="7">
        <v>2424</v>
      </c>
      <c r="AP198" s="7">
        <v>0</v>
      </c>
      <c r="AQ198" s="7">
        <v>0</v>
      </c>
      <c r="AR198" s="7">
        <v>0</v>
      </c>
      <c r="AS198" s="7">
        <v>3</v>
      </c>
      <c r="AT198" s="7">
        <v>0</v>
      </c>
      <c r="AU198" s="7">
        <v>0</v>
      </c>
      <c r="AV198" s="7">
        <v>81161</v>
      </c>
      <c r="AW198" s="7">
        <v>261582</v>
      </c>
      <c r="AX198" s="7">
        <v>53617</v>
      </c>
      <c r="AY198" s="7">
        <v>156</v>
      </c>
      <c r="AZ198" s="7">
        <v>1255</v>
      </c>
      <c r="BA198" s="7">
        <v>0</v>
      </c>
      <c r="BB198" s="7">
        <v>81317</v>
      </c>
      <c r="BC198" s="7">
        <v>262837</v>
      </c>
      <c r="BD198" s="7">
        <v>53617</v>
      </c>
      <c r="BE198" s="3"/>
      <c r="BF198" s="3"/>
      <c r="BG198" s="3"/>
      <c r="BH198" s="3"/>
      <c r="BI198" s="3"/>
      <c r="BJ198" s="3"/>
      <c r="BK198" s="3"/>
      <c r="BL198" s="3"/>
      <c r="BM198" s="3"/>
      <c r="BN198" s="3"/>
      <c r="BO198" s="3"/>
      <c r="BP198" s="3"/>
      <c r="BQ198" s="3"/>
      <c r="BR198" s="3"/>
      <c r="BS198" s="3"/>
      <c r="BT198" s="3"/>
      <c r="BU198" s="3"/>
      <c r="BV198" s="3"/>
      <c r="BW198" s="3"/>
      <c r="BX198" s="3"/>
      <c r="BY198" s="3"/>
    </row>
    <row r="199" spans="1:77" x14ac:dyDescent="0.2">
      <c r="A199" s="22" t="s">
        <v>19</v>
      </c>
      <c r="B199" s="4" t="s">
        <v>90</v>
      </c>
      <c r="C199" s="7">
        <v>0</v>
      </c>
      <c r="D199" s="7">
        <v>0</v>
      </c>
      <c r="E199" s="7">
        <v>0</v>
      </c>
      <c r="F199" s="7">
        <v>0</v>
      </c>
      <c r="G199" s="7">
        <v>0</v>
      </c>
      <c r="H199" s="7">
        <v>0</v>
      </c>
      <c r="I199" s="7">
        <v>0</v>
      </c>
      <c r="J199" s="7">
        <v>0</v>
      </c>
      <c r="K199" s="7">
        <v>0</v>
      </c>
      <c r="L199" s="7">
        <v>0</v>
      </c>
      <c r="M199" s="7">
        <v>0</v>
      </c>
      <c r="N199" s="7">
        <v>0</v>
      </c>
      <c r="O199" s="7">
        <v>0</v>
      </c>
      <c r="P199" s="7">
        <v>0</v>
      </c>
      <c r="Q199" s="7">
        <v>0</v>
      </c>
      <c r="R199" s="7">
        <v>0</v>
      </c>
      <c r="S199" s="7">
        <v>0</v>
      </c>
      <c r="T199" s="7">
        <v>0</v>
      </c>
      <c r="U199" s="7">
        <v>0</v>
      </c>
      <c r="V199" s="7">
        <v>0</v>
      </c>
      <c r="W199" s="7">
        <v>0</v>
      </c>
      <c r="X199" s="7">
        <v>0</v>
      </c>
      <c r="Y199" s="7">
        <v>0</v>
      </c>
      <c r="Z199" s="7">
        <v>0</v>
      </c>
      <c r="AA199" s="7">
        <v>0</v>
      </c>
      <c r="AB199" s="7">
        <v>0</v>
      </c>
      <c r="AC199" s="7">
        <v>0</v>
      </c>
      <c r="AD199" s="7">
        <v>0</v>
      </c>
      <c r="AE199" s="7">
        <v>0</v>
      </c>
      <c r="AF199" s="7">
        <v>0</v>
      </c>
      <c r="AG199" s="7">
        <v>0</v>
      </c>
      <c r="AH199" s="7">
        <v>0</v>
      </c>
      <c r="AI199" s="7">
        <v>0</v>
      </c>
      <c r="AJ199" s="7">
        <v>0</v>
      </c>
      <c r="AK199" s="7">
        <v>0</v>
      </c>
      <c r="AL199" s="7">
        <v>0</v>
      </c>
      <c r="AM199" s="7">
        <v>0</v>
      </c>
      <c r="AN199" s="7">
        <v>0</v>
      </c>
      <c r="AO199" s="7">
        <v>0</v>
      </c>
      <c r="AP199" s="7">
        <v>0</v>
      </c>
      <c r="AQ199" s="7">
        <v>0</v>
      </c>
      <c r="AR199" s="7">
        <v>0</v>
      </c>
      <c r="AS199" s="7">
        <v>0</v>
      </c>
      <c r="AT199" s="7">
        <v>0</v>
      </c>
      <c r="AU199" s="7">
        <v>0</v>
      </c>
      <c r="AV199" s="7">
        <v>0</v>
      </c>
      <c r="AW199" s="7">
        <v>0</v>
      </c>
      <c r="AX199" s="7">
        <v>0</v>
      </c>
      <c r="AY199" s="7">
        <v>0</v>
      </c>
      <c r="AZ199" s="7">
        <v>0</v>
      </c>
      <c r="BA199" s="7">
        <v>0</v>
      </c>
      <c r="BB199" s="7">
        <v>0</v>
      </c>
      <c r="BC199" s="7">
        <v>0</v>
      </c>
      <c r="BD199" s="7">
        <v>0</v>
      </c>
      <c r="BE199" s="3"/>
      <c r="BF199" s="3"/>
      <c r="BG199" s="3"/>
      <c r="BH199" s="3"/>
      <c r="BI199" s="3"/>
      <c r="BJ199" s="3"/>
      <c r="BK199" s="3"/>
      <c r="BL199" s="3"/>
      <c r="BM199" s="3"/>
      <c r="BN199" s="3"/>
      <c r="BO199" s="3"/>
      <c r="BP199" s="3"/>
      <c r="BQ199" s="3"/>
      <c r="BR199" s="3"/>
      <c r="BS199" s="3"/>
      <c r="BT199" s="3"/>
      <c r="BU199" s="3"/>
      <c r="BV199" s="3"/>
      <c r="BW199" s="3"/>
      <c r="BX199" s="3"/>
      <c r="BY199" s="3"/>
    </row>
    <row r="200" spans="1:77" x14ac:dyDescent="0.2">
      <c r="A200" s="22" t="s">
        <v>20</v>
      </c>
      <c r="B200" s="4" t="s">
        <v>91</v>
      </c>
      <c r="C200" s="7">
        <v>0</v>
      </c>
      <c r="D200" s="7">
        <v>0</v>
      </c>
      <c r="E200" s="7">
        <v>0</v>
      </c>
      <c r="F200" s="7">
        <v>0</v>
      </c>
      <c r="G200" s="7">
        <v>0</v>
      </c>
      <c r="H200" s="7">
        <v>0</v>
      </c>
      <c r="I200" s="7">
        <v>0</v>
      </c>
      <c r="J200" s="7">
        <v>0</v>
      </c>
      <c r="K200" s="7">
        <v>0</v>
      </c>
      <c r="L200" s="7">
        <v>0</v>
      </c>
      <c r="M200" s="7">
        <v>0</v>
      </c>
      <c r="N200" s="7">
        <v>0</v>
      </c>
      <c r="O200" s="7">
        <v>0</v>
      </c>
      <c r="P200" s="7">
        <v>0</v>
      </c>
      <c r="Q200" s="7">
        <v>0</v>
      </c>
      <c r="R200" s="7">
        <v>0</v>
      </c>
      <c r="S200" s="7">
        <v>0</v>
      </c>
      <c r="T200" s="7">
        <v>0</v>
      </c>
      <c r="U200" s="7">
        <v>0</v>
      </c>
      <c r="V200" s="7">
        <v>0</v>
      </c>
      <c r="W200" s="7">
        <v>0</v>
      </c>
      <c r="X200" s="7">
        <v>0</v>
      </c>
      <c r="Y200" s="7">
        <v>0</v>
      </c>
      <c r="Z200" s="7">
        <v>0</v>
      </c>
      <c r="AA200" s="7">
        <v>0</v>
      </c>
      <c r="AB200" s="7">
        <v>0</v>
      </c>
      <c r="AC200" s="7">
        <v>0</v>
      </c>
      <c r="AD200" s="7">
        <v>0</v>
      </c>
      <c r="AE200" s="7">
        <v>0</v>
      </c>
      <c r="AF200" s="7">
        <v>0</v>
      </c>
      <c r="AG200" s="7">
        <v>0</v>
      </c>
      <c r="AH200" s="7">
        <v>0</v>
      </c>
      <c r="AI200" s="7">
        <v>0</v>
      </c>
      <c r="AJ200" s="7">
        <v>0</v>
      </c>
      <c r="AK200" s="7">
        <v>0</v>
      </c>
      <c r="AL200" s="7">
        <v>0</v>
      </c>
      <c r="AM200" s="7">
        <v>0</v>
      </c>
      <c r="AN200" s="7">
        <v>0</v>
      </c>
      <c r="AO200" s="7">
        <v>0</v>
      </c>
      <c r="AP200" s="7">
        <v>0</v>
      </c>
      <c r="AQ200" s="7">
        <v>0</v>
      </c>
      <c r="AR200" s="7">
        <v>0</v>
      </c>
      <c r="AS200" s="7">
        <v>0</v>
      </c>
      <c r="AT200" s="7">
        <v>0</v>
      </c>
      <c r="AU200" s="7">
        <v>0</v>
      </c>
      <c r="AV200" s="7">
        <v>0</v>
      </c>
      <c r="AW200" s="7">
        <v>0</v>
      </c>
      <c r="AX200" s="7">
        <v>0</v>
      </c>
      <c r="AY200" s="7">
        <v>0</v>
      </c>
      <c r="AZ200" s="7">
        <v>0</v>
      </c>
      <c r="BA200" s="7">
        <v>0</v>
      </c>
      <c r="BB200" s="7">
        <v>0</v>
      </c>
      <c r="BC200" s="7">
        <v>0</v>
      </c>
      <c r="BD200" s="7">
        <v>0</v>
      </c>
      <c r="BE200" s="3"/>
      <c r="BF200" s="3"/>
      <c r="BG200" s="3"/>
      <c r="BH200" s="3"/>
      <c r="BI200" s="3"/>
      <c r="BJ200" s="3"/>
      <c r="BK200" s="3"/>
      <c r="BL200" s="3"/>
      <c r="BM200" s="3"/>
      <c r="BN200" s="3"/>
      <c r="BO200" s="3"/>
      <c r="BP200" s="3"/>
      <c r="BQ200" s="3"/>
      <c r="BR200" s="3"/>
      <c r="BS200" s="3"/>
      <c r="BT200" s="3"/>
      <c r="BU200" s="3"/>
      <c r="BV200" s="3"/>
      <c r="BW200" s="3"/>
      <c r="BX200" s="3"/>
      <c r="BY200" s="3"/>
    </row>
    <row r="201" spans="1:77" x14ac:dyDescent="0.2">
      <c r="A201" s="22" t="s">
        <v>21</v>
      </c>
      <c r="B201" s="4" t="s">
        <v>24</v>
      </c>
      <c r="C201" s="7">
        <v>162</v>
      </c>
      <c r="D201" s="7">
        <v>1720</v>
      </c>
      <c r="E201" s="7">
        <v>0</v>
      </c>
      <c r="F201" s="7">
        <v>480</v>
      </c>
      <c r="G201" s="7">
        <v>7775</v>
      </c>
      <c r="H201" s="7">
        <v>5034</v>
      </c>
      <c r="I201" s="7">
        <v>0</v>
      </c>
      <c r="J201" s="7">
        <v>552</v>
      </c>
      <c r="K201" s="7">
        <v>0</v>
      </c>
      <c r="L201" s="7">
        <v>368</v>
      </c>
      <c r="M201" s="7">
        <v>5239</v>
      </c>
      <c r="N201" s="7">
        <v>2300</v>
      </c>
      <c r="O201" s="7">
        <v>0</v>
      </c>
      <c r="P201" s="7">
        <v>0</v>
      </c>
      <c r="Q201" s="7">
        <v>0</v>
      </c>
      <c r="R201" s="7">
        <v>0</v>
      </c>
      <c r="S201" s="7">
        <v>0</v>
      </c>
      <c r="T201" s="7">
        <v>0</v>
      </c>
      <c r="U201" s="7">
        <v>0</v>
      </c>
      <c r="V201" s="7">
        <v>0</v>
      </c>
      <c r="W201" s="7">
        <v>0</v>
      </c>
      <c r="X201" s="7">
        <v>0</v>
      </c>
      <c r="Y201" s="7">
        <v>0</v>
      </c>
      <c r="Z201" s="7">
        <v>0</v>
      </c>
      <c r="AA201" s="7">
        <v>0</v>
      </c>
      <c r="AB201" s="7">
        <v>0</v>
      </c>
      <c r="AC201" s="7">
        <v>0</v>
      </c>
      <c r="AD201" s="7">
        <v>0</v>
      </c>
      <c r="AE201" s="7">
        <v>0</v>
      </c>
      <c r="AF201" s="7">
        <v>0</v>
      </c>
      <c r="AG201" s="7">
        <v>0</v>
      </c>
      <c r="AH201" s="7">
        <v>272</v>
      </c>
      <c r="AI201" s="7">
        <v>0</v>
      </c>
      <c r="AJ201" s="7">
        <v>112</v>
      </c>
      <c r="AK201" s="7">
        <v>1712</v>
      </c>
      <c r="AL201" s="7">
        <v>2734</v>
      </c>
      <c r="AM201" s="7">
        <v>0</v>
      </c>
      <c r="AN201" s="7">
        <v>0</v>
      </c>
      <c r="AO201" s="7">
        <v>0</v>
      </c>
      <c r="AP201" s="7">
        <v>0</v>
      </c>
      <c r="AQ201" s="7">
        <v>0</v>
      </c>
      <c r="AR201" s="7">
        <v>0</v>
      </c>
      <c r="AS201" s="7">
        <v>0</v>
      </c>
      <c r="AT201" s="7">
        <v>0</v>
      </c>
      <c r="AU201" s="7">
        <v>0</v>
      </c>
      <c r="AV201" s="7">
        <v>642</v>
      </c>
      <c r="AW201" s="7">
        <v>9495</v>
      </c>
      <c r="AX201" s="7">
        <v>5034</v>
      </c>
      <c r="AY201" s="7">
        <v>0</v>
      </c>
      <c r="AZ201" s="7">
        <v>0</v>
      </c>
      <c r="BA201" s="7">
        <v>0</v>
      </c>
      <c r="BB201" s="7">
        <v>642</v>
      </c>
      <c r="BC201" s="7">
        <v>9495</v>
      </c>
      <c r="BD201" s="7">
        <v>5034</v>
      </c>
      <c r="BE201" s="3"/>
      <c r="BF201" s="3"/>
      <c r="BG201" s="3"/>
      <c r="BH201" s="3"/>
      <c r="BI201" s="3"/>
      <c r="BJ201" s="3"/>
      <c r="BK201" s="3"/>
      <c r="BL201" s="3"/>
      <c r="BM201" s="3"/>
      <c r="BN201" s="3"/>
      <c r="BO201" s="3"/>
      <c r="BP201" s="3"/>
      <c r="BQ201" s="3"/>
      <c r="BR201" s="3"/>
      <c r="BS201" s="3"/>
      <c r="BT201" s="3"/>
      <c r="BU201" s="3"/>
      <c r="BV201" s="3"/>
      <c r="BW201" s="3"/>
      <c r="BX201" s="3"/>
      <c r="BY201" s="3"/>
    </row>
    <row r="202" spans="1:77" x14ac:dyDescent="0.2">
      <c r="A202" s="22" t="s">
        <v>23</v>
      </c>
      <c r="B202" s="4" t="s">
        <v>25</v>
      </c>
      <c r="C202" s="7">
        <v>0</v>
      </c>
      <c r="D202" s="7">
        <v>0</v>
      </c>
      <c r="E202" s="7">
        <v>0</v>
      </c>
      <c r="F202" s="7">
        <v>0</v>
      </c>
      <c r="G202" s="7">
        <v>0</v>
      </c>
      <c r="H202" s="7">
        <v>0</v>
      </c>
      <c r="I202" s="7">
        <v>0</v>
      </c>
      <c r="J202" s="7">
        <v>0</v>
      </c>
      <c r="K202" s="7">
        <v>0</v>
      </c>
      <c r="L202" s="7">
        <v>0</v>
      </c>
      <c r="M202" s="7">
        <v>0</v>
      </c>
      <c r="N202" s="7">
        <v>0</v>
      </c>
      <c r="O202" s="7">
        <v>0</v>
      </c>
      <c r="P202" s="7">
        <v>0</v>
      </c>
      <c r="Q202" s="7">
        <v>0</v>
      </c>
      <c r="R202" s="7">
        <v>0</v>
      </c>
      <c r="S202" s="7">
        <v>0</v>
      </c>
      <c r="T202" s="7">
        <v>0</v>
      </c>
      <c r="U202" s="7">
        <v>0</v>
      </c>
      <c r="V202" s="7">
        <v>0</v>
      </c>
      <c r="W202" s="7">
        <v>0</v>
      </c>
      <c r="X202" s="7">
        <v>0</v>
      </c>
      <c r="Y202" s="7">
        <v>0</v>
      </c>
      <c r="Z202" s="7">
        <v>0</v>
      </c>
      <c r="AA202" s="7">
        <v>0</v>
      </c>
      <c r="AB202" s="7">
        <v>0</v>
      </c>
      <c r="AC202" s="7">
        <v>0</v>
      </c>
      <c r="AD202" s="7">
        <v>0</v>
      </c>
      <c r="AE202" s="7">
        <v>0</v>
      </c>
      <c r="AF202" s="7">
        <v>0</v>
      </c>
      <c r="AG202" s="7">
        <v>0</v>
      </c>
      <c r="AH202" s="7">
        <v>0</v>
      </c>
      <c r="AI202" s="7">
        <v>0</v>
      </c>
      <c r="AJ202" s="7">
        <v>0</v>
      </c>
      <c r="AK202" s="7">
        <v>0</v>
      </c>
      <c r="AL202" s="7">
        <v>0</v>
      </c>
      <c r="AM202" s="7">
        <v>0</v>
      </c>
      <c r="AN202" s="7">
        <v>0</v>
      </c>
      <c r="AO202" s="7">
        <v>0</v>
      </c>
      <c r="AP202" s="7">
        <v>0</v>
      </c>
      <c r="AQ202" s="7">
        <v>0</v>
      </c>
      <c r="AR202" s="7">
        <v>0</v>
      </c>
      <c r="AS202" s="7">
        <v>0</v>
      </c>
      <c r="AT202" s="7">
        <v>0</v>
      </c>
      <c r="AU202" s="7">
        <v>0</v>
      </c>
      <c r="AV202" s="7">
        <v>0</v>
      </c>
      <c r="AW202" s="7">
        <v>0</v>
      </c>
      <c r="AX202" s="7">
        <v>0</v>
      </c>
      <c r="AY202" s="7">
        <v>0</v>
      </c>
      <c r="AZ202" s="7">
        <v>0</v>
      </c>
      <c r="BA202" s="7">
        <v>0</v>
      </c>
      <c r="BB202" s="7">
        <v>0</v>
      </c>
      <c r="BC202" s="7">
        <v>0</v>
      </c>
      <c r="BD202" s="7">
        <v>0</v>
      </c>
      <c r="BE202" s="3"/>
      <c r="BF202" s="3"/>
      <c r="BG202" s="3"/>
      <c r="BH202" s="3"/>
      <c r="BI202" s="3"/>
      <c r="BJ202" s="3"/>
      <c r="BK202" s="3"/>
      <c r="BL202" s="3"/>
      <c r="BM202" s="3"/>
      <c r="BN202" s="3"/>
      <c r="BO202" s="3"/>
      <c r="BP202" s="3"/>
      <c r="BQ202" s="3"/>
      <c r="BR202" s="3"/>
      <c r="BS202" s="3"/>
      <c r="BT202" s="3"/>
      <c r="BU202" s="3"/>
      <c r="BV202" s="3"/>
      <c r="BW202" s="3"/>
      <c r="BX202" s="3"/>
      <c r="BY202" s="3"/>
    </row>
    <row r="203" spans="1:77" x14ac:dyDescent="0.2">
      <c r="A203" s="3"/>
      <c r="B203" s="3"/>
      <c r="C203" s="3"/>
      <c r="D203" s="3"/>
      <c r="E203" s="3"/>
      <c r="F203" s="3"/>
      <c r="G203" s="3"/>
      <c r="H203" s="3"/>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c r="AY203" s="3"/>
      <c r="AZ203" s="3"/>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row>
    <row r="205" spans="1:77" x14ac:dyDescent="0.2">
      <c r="B205" s="11" t="s">
        <v>147</v>
      </c>
    </row>
  </sheetData>
  <mergeCells count="39">
    <mergeCell ref="A105:A106"/>
    <mergeCell ref="B105:B106"/>
    <mergeCell ref="C105:G105"/>
    <mergeCell ref="H105:L105"/>
    <mergeCell ref="BB181:BD181"/>
    <mergeCell ref="AP181:AR181"/>
    <mergeCell ref="AS181:AU181"/>
    <mergeCell ref="R181:T181"/>
    <mergeCell ref="AV181:AX181"/>
    <mergeCell ref="AY181:BA181"/>
    <mergeCell ref="X181:Z181"/>
    <mergeCell ref="AA181:AC181"/>
    <mergeCell ref="AD181:AF181"/>
    <mergeCell ref="AG181:AI181"/>
    <mergeCell ref="AJ181:AL181"/>
    <mergeCell ref="AM181:AO181"/>
    <mergeCell ref="AQ105:AU105"/>
    <mergeCell ref="AV105:AZ105"/>
    <mergeCell ref="U181:W181"/>
    <mergeCell ref="BZ105:CD105"/>
    <mergeCell ref="M105:Q105"/>
    <mergeCell ref="R105:V105"/>
    <mergeCell ref="W105:AA105"/>
    <mergeCell ref="CE105:CI105"/>
    <mergeCell ref="CJ105:CN105"/>
    <mergeCell ref="A181:A182"/>
    <mergeCell ref="C181:E181"/>
    <mergeCell ref="F181:H181"/>
    <mergeCell ref="I181:K181"/>
    <mergeCell ref="L181:N181"/>
    <mergeCell ref="O181:Q181"/>
    <mergeCell ref="BA105:BE105"/>
    <mergeCell ref="BF105:BJ105"/>
    <mergeCell ref="BK105:BO105"/>
    <mergeCell ref="BP105:BT105"/>
    <mergeCell ref="BU105:BY105"/>
    <mergeCell ref="AB105:AF105"/>
    <mergeCell ref="AG105:AK105"/>
    <mergeCell ref="AL105:AP105"/>
  </mergeCells>
  <conditionalFormatting sqref="AN14:AN15">
    <cfRule type="cellIs" dxfId="54" priority="352" stopIfTrue="1" operator="equal">
      <formula>0</formula>
    </cfRule>
  </conditionalFormatting>
  <conditionalFormatting sqref="AN16:AN17">
    <cfRule type="cellIs" dxfId="53" priority="351" stopIfTrue="1" operator="equal">
      <formula>0</formula>
    </cfRule>
  </conditionalFormatting>
  <conditionalFormatting sqref="AN19:AN20">
    <cfRule type="cellIs" dxfId="52" priority="350" stopIfTrue="1" operator="equal">
      <formula>0</formula>
    </cfRule>
  </conditionalFormatting>
  <conditionalFormatting sqref="AN26">
    <cfRule type="cellIs" dxfId="51" priority="348" stopIfTrue="1" operator="equal">
      <formula>0</formula>
    </cfRule>
  </conditionalFormatting>
  <conditionalFormatting sqref="AN23">
    <cfRule type="cellIs" dxfId="50" priority="349" stopIfTrue="1" operator="equal">
      <formula>0</formula>
    </cfRule>
  </conditionalFormatting>
  <conditionalFormatting sqref="B1:B3">
    <cfRule type="cellIs" dxfId="49" priority="347" operator="equal">
      <formula>"Getin Leasing S.A."</formula>
    </cfRule>
  </conditionalFormatting>
  <conditionalFormatting sqref="B29">
    <cfRule type="cellIs" dxfId="48" priority="346" operator="equal">
      <formula>"Getin Leasing S.A."</formula>
    </cfRule>
  </conditionalFormatting>
  <conditionalFormatting sqref="B27">
    <cfRule type="cellIs" dxfId="47" priority="341" operator="equal">
      <formula>"Getin Leasing S.A."</formula>
    </cfRule>
  </conditionalFormatting>
  <conditionalFormatting sqref="B52">
    <cfRule type="cellIs" dxfId="46" priority="336" operator="equal">
      <formula>"Getin Leasing S.A."</formula>
    </cfRule>
  </conditionalFormatting>
  <conditionalFormatting sqref="A79">
    <cfRule type="cellIs" dxfId="45" priority="264" operator="equal">
      <formula>"Getin Leasing S.A."</formula>
    </cfRule>
  </conditionalFormatting>
  <conditionalFormatting sqref="B77">
    <cfRule type="cellIs" dxfId="44" priority="275" operator="equal">
      <formula>"Getin Leasing S.A."</formula>
    </cfRule>
  </conditionalFormatting>
  <conditionalFormatting sqref="B80">
    <cfRule type="cellIs" dxfId="43" priority="274" operator="equal">
      <formula>"Getin Leasing S.A."</formula>
    </cfRule>
  </conditionalFormatting>
  <conditionalFormatting sqref="B102 B104">
    <cfRule type="cellIs" dxfId="42" priority="273" operator="equal">
      <formula>"Getin Leasing S.A."</formula>
    </cfRule>
  </conditionalFormatting>
  <conditionalFormatting sqref="B81">
    <cfRule type="cellIs" dxfId="41" priority="272" operator="equal">
      <formula>"Getin Leasing S.A."</formula>
    </cfRule>
  </conditionalFormatting>
  <conditionalFormatting sqref="B105:B106">
    <cfRule type="cellIs" dxfId="40" priority="255" operator="equal">
      <formula>"Getin Leasing S.A."</formula>
    </cfRule>
  </conditionalFormatting>
  <conditionalFormatting sqref="B128:B129">
    <cfRule type="cellIs" dxfId="39" priority="248" operator="equal">
      <formula>"Getin Leasing S.A."</formula>
    </cfRule>
  </conditionalFormatting>
  <conditionalFormatting sqref="B130">
    <cfRule type="cellIs" dxfId="38" priority="247" operator="equal">
      <formula>"Getin Leasing S.A."</formula>
    </cfRule>
  </conditionalFormatting>
  <conditionalFormatting sqref="B156">
    <cfRule type="cellIs" dxfId="37" priority="229" operator="equal">
      <formula>"Getin Leasing S.A."</formula>
    </cfRule>
  </conditionalFormatting>
  <conditionalFormatting sqref="B154:B155">
    <cfRule type="cellIs" dxfId="36" priority="230" operator="equal">
      <formula>"Getin Leasing S.A."</formula>
    </cfRule>
  </conditionalFormatting>
  <conditionalFormatting sqref="B179:B182">
    <cfRule type="cellIs" dxfId="35" priority="221" operator="equal">
      <formula>"Getin Leasing S.A."</formula>
    </cfRule>
  </conditionalFormatting>
  <conditionalFormatting sqref="D77">
    <cfRule type="cellIs" dxfId="34" priority="51" operator="equal">
      <formula>"Getin Leasing S.A."</formula>
    </cfRule>
  </conditionalFormatting>
  <conditionalFormatting sqref="B30:B31 B53:B56 B78 B178 B203 B152:B153 B103 AN7:AN26 B4:B6 AN34 AP34 AR34 AT34 AV34 AX34 AZ34 BB34 BD34 BF34 BH34 BJ34 BL34 BN34 BP34 BR34 BT34 BV34 BX34 BZ34 CB34 CD34 CF34 CH34 CJ34 CL34 CN34 CP34 CR34 CT34 CV34 CX34 CZ34 DB34 DD34 DF34 DH34 DJ34 DL34 DN34 DP34 DR34 DT34 DV34 DX34 DZ34 EB34 ED34 EF34 EH34 EJ34 EL34 EN34 EP34 ER34 ET34 EV34 EX34 EZ34 FB34 FD34 FF34 FH34 FJ34 FL34 FN34 FP34 FR34 FT34 FV34 FX34 FZ34 GB34 GD34 GF34 GH34 GJ34 GL34 GN34 GP34 GR34 GT34 GV34 GX34 GZ34 HB34 HD34 HF34 HH34 HJ34 HL34 HN34 HP34 HR34 HT34 HV34 HX34 HZ34 IB34 ID34 IF34 IH34 IJ34 IL34 IN34 IP34 IR34 IT34 IV34 IX34 IZ34 JB34 JD34 JF34 JH34 JJ34 JL34 JN34 JP34 JR34 JT34 JV34 JX34 JZ34 KB34 KD34 KF34 KH34 KJ34 KL34 KN34 KP34 KR34 KT34 KV34 KX34 KZ34 LB34 LD34 LF34 LH34 LJ34 LL34 LN34 LP34 LR34 LT34 LV34 LX34 LZ34 MB34 MD34 MF34 MH34 MJ34 ML34 MN34 MP34 MR34 MT34 MV34 MX34 MZ34 NB34 ND34 NF34 NH34 NJ34 NL34 NN34 NP34 NR34 NT34 NV34 NX34 NZ34 OB34 OD34 OF34 OH34 OJ34 OL34 ON34 OP34 OR34 OT34 OV34 OX34 OZ34 PB34 PD34 PF34 PH34 PJ34 PL34 PN34 PP34 PR34 PT34 PV34 PX34 PZ34 QB34 QD34 QF34 QH34 QJ34 QL34 QN34 QP34 QR34 QT34 QV34 QX34 QZ34 RB34 RD34 RF34 RH34 RJ34 RL34 RN34 RP34 RR34 RT34 RV34 RX34 RZ34 SB34 SD34 SF34 SH34 SJ34 SL34 SN34 SP34 SR34 ST34 SV34 SX34 SZ34 TB34 TD34 TF34 TH34 TJ34 TL34 TN34 TP34 TR34 TT34 TV34 TX34 TZ34 UB34 UD34 UF34 UH34 UJ34 UL34 UN34 UP34 UR34 UT34 UV34 UX34 UZ34 VB34 VD34 VF34 VH34 VJ34 VL34 VN34 VP34 VR34 VT34 VV34 VX34 VZ34 WB34 WD34 WF34 WH34 WJ34 WL34 WN34 WP34 WR34 WT34 WV34 WX34 WZ34 XB34 XD34 XF34 XH34 XJ34 XL34 XN34 XP34 XR34 XT34 XV34 XX34 XZ34 YB34 YD34 YF34 YH34 YJ34 YL34 YN34 YP34 YR34 YT34 YV34 YX34 YZ34 ZB34 ZD34 ZF34 ZH34 ZJ34 ZL34 ZN34 ZP34 ZR34 ZT34 ZV34 ZX34 ZZ34 AAB34 AAD34 AAF34 AAH34 AAJ34 AAL34 AAN34 AAP34 AAR34 AAT34 AAV34 AAX34 AAZ34 ABB34 ABD34 ABF34 ABH34 ABJ34 ABL34 ABN34 ABP34 ABR34 ABT34 ABV34 ABX34 ABZ34 ACB34 ACD34 ACF34 ACH34 ACJ34 ACL34 ACN34 ACP34 ACR34 ACT34 ACV34 ACX34 ACZ34 ADB34 ADD34 ADF34 ADH34 ADJ34 ADL34 ADN34 ADP34 ADR34 ADT34 ADV34 ADX34 ADZ34 AEB34 AED34 AEF34 AEH34 AEJ34 AEL34 AEN34 AEP34 AER34 AET34 AEV34 AEX34 AEZ34 AFB34 AFD34 AFF34 AFH34 AFJ34 AFL34 AFN34 AFP34 AFR34 AFT34 AFV34 AFX34 AFZ34 AGB34 AGD34 AGF34 AGH34 AGJ34 AGL34 AGN34 AGP34 AGR34 AGT34 AGV34 AGX34 AGZ34 AHB34 AHD34 AHF34 AHH34 AHJ34 AHL34 AHN34 AHP34 AHR34 AHT34 AHV34 AHX34 AHZ34 AIB34 AID34 AIF34 AIH34 AIJ34 AIL34 AIN34 AIP34 AIR34 AIT34 AIV34 AIX34 AIZ34 AJB34 AJD34 AJF34 AJH34 AJJ34 AJL34 AJN34 AJP34 AJR34 AJT34 AJV34 AJX34 AJZ34 AKB34 AKD34 AKF34 AKH34 AKJ34 AKL34 AKN34 AKP34 AKR34 AKT34 AKV34 AKX34 AKZ34 ALB34 ALD34 ALF34 ALH34 ALJ34 ALL34 ALN34 ALP34 ALR34 ALT34 ALV34 ALX34 ALZ34 AMB34 AMD34 AMF34 AMH34 AMJ34 AML34 AMN34 AMP34 AMR34 AMT34 AMV34 AMX34 AMZ34 ANB34 AND34 ANF34 ANH34 ANJ34 ANL34 ANN34 ANP34 ANR34 ANT34 ANV34 ANX34 ANZ34 AOB34 AOD34 AOF34 AOH34 AOJ34 AOL34 AON34 AOP34 AOR34 AOT34 AOV34 AOX34 AOZ34 APB34 APD34 APF34 APH34 APJ34 APL34 APN34 APP34 APR34 APT34 APV34 APX34 APZ34 AQB34 AQD34 AQF34 AQH34 AQJ34 AQL34 AQN34 AQP34 AQR34 AQT34 AQV34 AQX34 AQZ34 ARB34 ARD34 ARF34 ARH34 ARJ34 ARL34 ARN34 ARP34 ARR34 ART34 ARV34 ARX34 ARZ34 ASB34 ASD34 ASF34 ASH34 ASJ34 ASL34 ASN34 ASP34 ASR34 AST34 ASV34 ASX34 ASZ34 ATB34 ATD34 ATF34 ATH34 ATJ34 ATL34 ATN34 ATP34 ATR34 ATT34 ATV34 ATX34 ATZ34 AUB34 AUD34 AUF34 AUH34 AUJ34 AUL34 AUN34 AUP34 AUR34 AUT34 AUV34 AUX34 AUZ34 AVB34 AVD34 AVF34 AVH34 AVJ34 AVL34 AVN34 AVP34 AVR34 AVT34 AVV34 AVX34 AVZ34 AWB34 AWD34 AWF34 AWH34 AWJ34 AWL34 AWN34 AWP34 AWR34 AWT34 AWV34 AWX34 AWZ34 AXB34 AXD34 AXF34 AXH34 AXJ34 AXL34 AXN34 AXP34 AXR34 AXT34 AXV34 AXX34 AXZ34 AYB34 AYD34 AYF34 AYH34 AYJ34 AYL34 AYN34 AYP34 AYR34 AYT34 AYV34 AYX34 AYZ34 AZB34 AZD34 AZF34 AZH34 AZJ34 AZL34 AZN34 AZP34 AZR34 AZT34 AZV34 AZX34 AZZ34 BAB34 BAD34 BAF34 BAH34 BAJ34 BAL34 BAN34 BAP34 BAR34 BAT34 BAV34 BAX34 BAZ34 BBB34 BBD34 BBF34 BBH34 BBJ34 BBL34 BBN34 BBP34 BBR34 BBT34 BBV34 BBX34 BBZ34 BCB34 BCD34 BCF34 BCH34 BCJ34 BCL34 BCN34 BCP34 BCR34 BCT34 BCV34 BCX34 BCZ34 BDB34 BDD34 BDF34 BDH34 BDJ34 BDL34 BDN34 BDP34 BDR34 BDT34 BDV34 BDX34 BDZ34 BEB34 BED34 BEF34 BEH34 BEJ34 BEL34 BEN34 BEP34 BER34 BET34 BEV34 BEX34 BEZ34 BFB34 BFD34 BFF34 BFH34 BFJ34 BFL34 BFN34 BFP34 BFR34 BFT34 BFV34 BFX34 BFZ34 BGB34 BGD34 BGF34 BGH34 BGJ34 BGL34 BGN34 BGP34 BGR34 BGT34 BGV34 BGX34 BGZ34 BHB34 BHD34 BHF34 BHH34 BHJ34 BHL34 BHN34 BHP34 BHR34 BHT34 BHV34 BHX34 BHZ34 BIB34 BID34 BIF34 BIH34 BIJ34 BIL34 BIN34 BIP34 BIR34 BIT34 BIV34 BIX34 BIZ34 BJB34 BJD34 BJF34 BJH34 BJJ34 BJL34 BJN34 BJP34 BJR34 BJT34 BJV34 BJX34 BJZ34 BKB34 BKD34 BKF34 BKH34 BKJ34 BKL34 BKN34 BKP34 BKR34 BKT34 BKV34 BKX34 BKZ34 BLB34 BLD34 BLF34 BLH34 BLJ34 BLL34 BLN34 BLP34 BLR34 BLT34 BLV34 BLX34 BLZ34 BMB34 BMD34 BMF34 BMH34 BMJ34 BML34 BMN34 BMP34 BMR34 BMT34 BMV34 BMX34 BMZ34 BNB34 BND34 BNF34 BNH34 BNJ34 BNL34 BNN34 BNP34 BNR34 BNT34 BNV34 BNX34 BNZ34 BOB34 BOD34 BOF34 BOH34 BOJ34 BOL34 BON34 BOP34 BOR34 BOT34 BOV34 BOX34 BOZ34 BPB34 BPD34 BPF34 BPH34 BPJ34 BPL34 BPN34 BPP34 BPR34 BPT34 BPV34 BPX34 BPZ34 BQB34 BQD34 BQF34 BQH34 BQJ34 BQL34 BQN34 BQP34 BQR34 BQT34 BQV34 BQX34 BQZ34 BRB34 BRD34 BRF34 BRH34 BRJ34 BRL34 BRN34 BRP34 BRR34 BRT34 BRV34 BRX34 BRZ34 BSB34 BSD34 BSF34 BSH34 BSJ34 BSL34 BSN34 BSP34 BSR34 BST34 BSV34 BSX34 BSZ34 BTB34 BTD34 BTF34 BTH34 BTJ34 BTL34 BTN34 BTP34 BTR34 BTT34 BTV34 BTX34 BTZ34 BUB34 BUD34 BUF34 BUH34 BUJ34 BUL34 BUN34 BUP34 BUR34 BUT34 BUV34 BUX34 BUZ34 BVB34 BVD34 BVF34 BVH34 BVJ34 BVL34 BVN34 BVP34 BVR34 BVT34 BVV34 BVX34 BVZ34 BWB34 BWD34 BWF34 BWH34 BWJ34 BWL34 BWN34 BWP34 BWR34 BWT34 BWV34 BWX34 BWZ34 BXB34 BXD34 BXF34 BXH34 BXJ34 BXL34 BXN34 BXP34 BXR34 BXT34 BXV34 BXX34 BXZ34 BYB34 BYD34 BYF34 BYH34 BYJ34 BYL34 BYN34 BYP34 BYR34 BYT34 BYV34 BYX34 BYZ34 BZB34 BZD34 BZF34 BZH34 BZJ34 BZL34 BZN34 BZP34 BZR34 BZT34 BZV34 BZX34 BZZ34 CAB34 CAD34 CAF34 CAH34 CAJ34 CAL34 CAN34 CAP34 CAR34 CAT34 CAV34 CAX34 CAZ34 CBB34 CBD34 CBF34 CBH34 CBJ34 CBL34 CBN34 CBP34 CBR34 CBT34 CBV34 CBX34 CBZ34 CCB34 CCD34 CCF34 CCH34 CCJ34 CCL34 CCN34 CCP34 CCR34 CCT34 CCV34 CCX34 CCZ34 CDB34 CDD34 CDF34 CDH34 CDJ34 CDL34 CDN34 CDP34 CDR34 CDT34 CDV34 CDX34 CDZ34 CEB34 CED34 CEF34 CEH34 CEJ34 CEL34 CEN34 CEP34 CER34 CET34 CEV34 CEX34 CEZ34 CFB34 CFD34 CFF34 CFH34 CFJ34 CFL34 CFN34 CFP34 CFR34 CFT34 CFV34 CFX34 CFZ34 CGB34 CGD34 CGF34 CGH34 CGJ34 CGL34 CGN34 CGP34 CGR34 CGT34 CGV34 CGX34 CGZ34 CHB34 CHD34 CHF34 CHH34 CHJ34 CHL34 CHN34 CHP34 CHR34 CHT34 CHV34 CHX34 CHZ34 CIB34 CID34 CIF34 CIH34 CIJ34 CIL34 CIN34 CIP34 CIR34 CIT34 CIV34 CIX34 CIZ34 CJB34 CJD34 CJF34 CJH34 CJJ34 CJL34 CJN34 CJP34 CJR34 CJT34 CJV34 CJX34 CJZ34 CKB34 CKD34 CKF34 CKH34 CKJ34 CKL34 CKN34 CKP34 CKR34 CKT34 CKV34 CKX34 CKZ34 CLB34 CLD34 CLF34 CLH34 CLJ34 CLL34 CLN34 CLP34 CLR34 CLT34 CLV34 CLX34 CLZ34 CMB34 CMD34 CMF34 CMH34 CMJ34 CML34 CMN34 CMP34 CMR34 CMT34 CMV34 CMX34 CMZ34 CNB34 CND34 CNF34 CNH34 CNJ34 CNL34 CNN34 CNP34 CNR34 CNT34 CNV34 CNX34 CNZ34 COB34 COD34 COF34 COH34 COJ34 COL34 CON34 COP34 COR34 COT34 COV34 COX34 COZ34 CPB34 CPD34 CPF34 CPH34 CPJ34 CPL34 CPN34 CPP34 CPR34 CPT34 CPV34 CPX34 CPZ34 CQB34 CQD34 CQF34 CQH34 CQJ34 CQL34 CQN34 CQP34 CQR34 CQT34 CQV34 CQX34 CQZ34 CRB34 CRD34 CRF34 CRH34 CRJ34 CRL34 CRN34 CRP34 CRR34 CRT34 CRV34 CRX34 CRZ34 CSB34 CSD34 CSF34 CSH34 CSJ34 CSL34 CSN34 CSP34 CSR34 CST34 CSV34 CSX34 CSZ34 CTB34 CTD34 CTF34 CTH34 CTJ34 CTL34 CTN34 CTP34 CTR34 CTT34 CTV34 CTX34 CTZ34 CUB34 CUD34 CUF34 CUH34 CUJ34 CUL34 CUN34 CUP34 CUR34 CUT34 CUV34 CUX34 CUZ34 CVB34 CVD34 CVF34 CVH34 CVJ34 CVL34 CVN34 CVP34 CVR34 CVT34 CVV34 CVX34 CVZ34 CWB34 CWD34 CWF34 CWH34 CWJ34 CWL34 CWN34 CWP34 CWR34 CWT34 CWV34 CWX34 CWZ34 CXB34 CXD34 CXF34 CXH34 CXJ34 CXL34 CXN34 CXP34 CXR34 CXT34 CXV34 CXX34 CXZ34 CYB34 CYD34 CYF34 CYH34 CYJ34 CYL34 CYN34 CYP34 CYR34 CYT34 CYV34 CYX34 CYZ34 CZB34 CZD34 CZF34 CZH34 CZJ34 CZL34 CZN34 CZP34 CZR34 CZT34 CZV34 CZX34 CZZ34 DAB34 DAD34 DAF34 DAH34 DAJ34 DAL34 DAN34 DAP34 DAR34 DAT34 DAV34 DAX34 DAZ34 DBB34 DBD34 DBF34 DBH34 DBJ34 DBL34 DBN34 DBP34 DBR34 DBT34 DBV34 DBX34 DBZ34 DCB34 DCD34 DCF34 DCH34 DCJ34 DCL34 DCN34 DCP34 DCR34 DCT34 DCV34 DCX34 DCZ34 DDB34 DDD34 DDF34 DDH34 DDJ34 DDL34 DDN34 DDP34 DDR34 DDT34 DDV34 DDX34 DDZ34 DEB34 DED34 DEF34 DEH34 DEJ34 DEL34 DEN34 DEP34 DER34 DET34 DEV34 DEX34 DEZ34 DFB34 DFD34 DFF34 DFH34 DFJ34 DFL34 DFN34 DFP34 DFR34 DFT34 DFV34 DFX34 DFZ34 DGB34 DGD34 DGF34 DGH34 DGJ34 DGL34 DGN34 DGP34 DGR34 DGT34 DGV34 DGX34 DGZ34 DHB34 DHD34 DHF34 DHH34 DHJ34 DHL34 DHN34 DHP34 DHR34 DHT34 DHV34 DHX34 DHZ34 DIB34 DID34 DIF34 DIH34 DIJ34 DIL34 DIN34 DIP34 DIR34 DIT34 DIV34 DIX34 DIZ34 DJB34 DJD34 DJF34 DJH34 DJJ34 DJL34 DJN34 DJP34 DJR34 DJT34 DJV34 DJX34 DJZ34 DKB34 DKD34 DKF34 DKH34 DKJ34 DKL34 DKN34 DKP34 DKR34 DKT34 DKV34 DKX34 DKZ34 DLB34 DLD34 DLF34 DLH34 DLJ34 DLL34 DLN34 DLP34 DLR34 DLT34 DLV34 DLX34 DLZ34 DMB34 DMD34 DMF34 DMH34 DMJ34 DML34 DMN34 DMP34 DMR34 DMT34 DMV34 DMX34 DMZ34 DNB34 DND34 DNF34 DNH34 DNJ34 DNL34 DNN34 DNP34 DNR34 DNT34 DNV34 DNX34 DNZ34 DOB34 DOD34 DOF34 DOH34 DOJ34 DOL34 DON34 DOP34 DOR34 DOT34 DOV34 DOX34 DOZ34 DPB34 DPD34 DPF34 DPH34 DPJ34 DPL34 DPN34 DPP34 DPR34 DPT34 DPV34 DPX34 DPZ34 DQB34 DQD34 DQF34 DQH34 DQJ34 DQL34 DQN34 DQP34 DQR34 DQT34 DQV34 DQX34 DQZ34 DRB34 DRD34 DRF34 DRH34 DRJ34 DRL34 DRN34 DRP34 DRR34 DRT34 DRV34 DRX34 DRZ34 DSB34 DSD34 DSF34 DSH34 DSJ34 DSL34 DSN34 DSP34 DSR34 DST34 DSV34 DSX34 DSZ34 DTB34 DTD34 DTF34 DTH34 DTJ34 DTL34 DTN34 DTP34 DTR34 DTT34 DTV34 DTX34 DTZ34 DUB34 DUD34 DUF34 DUH34 DUJ34 DUL34 DUN34 DUP34 DUR34 DUT34 DUV34 DUX34 DUZ34 DVB34 DVD34 DVF34 DVH34 DVJ34 DVL34 DVN34 DVP34 DVR34 DVT34 DVV34 DVX34 DVZ34 DWB34 DWD34 DWF34 DWH34 DWJ34 DWL34 DWN34 DWP34 DWR34 DWT34 DWV34 DWX34 DWZ34 DXB34 DXD34 DXF34 DXH34 DXJ34 DXL34 DXN34 DXP34 DXR34 DXT34 DXV34 DXX34 DXZ34 DYB34 DYD34 DYF34 DYH34 DYJ34 DYL34 DYN34 DYP34 DYR34 DYT34 DYV34 DYX34 DYZ34 DZB34 DZD34 DZF34 DZH34 DZJ34 DZL34 DZN34 DZP34 DZR34 DZT34 DZV34 DZX34 DZZ34 EAB34 EAD34 EAF34 EAH34 EAJ34 EAL34 EAN34 EAP34 EAR34 EAT34 EAV34 EAX34 EAZ34 EBB34 EBD34 EBF34 EBH34 EBJ34 EBL34 EBN34 EBP34 EBR34 EBT34 EBV34 EBX34 EBZ34 ECB34 ECD34 ECF34 ECH34 ECJ34 ECL34 ECN34 ECP34 ECR34 ECT34 ECV34 ECX34 ECZ34 EDB34 EDD34 EDF34 EDH34 EDJ34 EDL34 EDN34 EDP34 EDR34 EDT34 EDV34 EDX34 EDZ34 EEB34 EED34 EEF34 EEH34 EEJ34 EEL34 EEN34 EEP34 EER34 EET34 EEV34 EEX34 EEZ34 EFB34 EFD34 EFF34 EFH34 EFJ34 EFL34 EFN34 EFP34 EFR34 EFT34 EFV34 EFX34 EFZ34 EGB34 EGD34 EGF34 EGH34 EGJ34 EGL34 EGN34 EGP34 EGR34 EGT34 EGV34 EGX34 EGZ34 EHB34 EHD34 EHF34 EHH34 EHJ34 EHL34 EHN34 EHP34 EHR34 EHT34 EHV34 EHX34 EHZ34 EIB34 EID34 EIF34 EIH34 EIJ34 EIL34 EIN34 EIP34 EIR34 EIT34 EIV34 EIX34 EIZ34 EJB34 EJD34 EJF34 EJH34 EJJ34 EJL34 EJN34 EJP34 EJR34 EJT34 EJV34 EJX34 EJZ34 EKB34 EKD34 EKF34 EKH34 EKJ34 EKL34 EKN34 EKP34 EKR34 EKT34 EKV34 EKX34 EKZ34 ELB34 ELD34 ELF34 ELH34 ELJ34 ELL34 ELN34 ELP34 ELR34 ELT34 ELV34 ELX34 ELZ34 EMB34 EMD34 EMF34 EMH34 EMJ34 EML34 EMN34 EMP34 EMR34 EMT34 EMV34 EMX34 EMZ34 ENB34 END34 ENF34 ENH34 ENJ34 ENL34 ENN34 ENP34 ENR34 ENT34 ENV34 ENX34 ENZ34 EOB34 EOD34 EOF34 EOH34 EOJ34 EOL34 EON34 EOP34 EOR34 EOT34 EOV34 EOX34 EOZ34 EPB34 EPD34 EPF34 EPH34 EPJ34 EPL34 EPN34 EPP34 EPR34 EPT34 EPV34 EPX34 EPZ34 EQB34 EQD34 EQF34 EQH34 EQJ34 EQL34 EQN34 EQP34 EQR34 EQT34 EQV34 EQX34 EQZ34 ERB34 ERD34 ERF34 ERH34 ERJ34 ERL34 ERN34 ERP34 ERR34 ERT34 ERV34 ERX34 ERZ34 ESB34 ESD34 ESF34 ESH34 ESJ34 ESL34 ESN34 ESP34 ESR34 EST34 ESV34 ESX34 ESZ34 ETB34 ETD34 ETF34 ETH34 ETJ34 ETL34 ETN34 ETP34 ETR34 ETT34 ETV34 ETX34 ETZ34 EUB34 EUD34 EUF34 EUH34 EUJ34 EUL34 EUN34 EUP34 EUR34 EUT34 EUV34 EUX34 EUZ34 EVB34 EVD34 EVF34 EVH34 EVJ34 EVL34 EVN34 EVP34 EVR34 EVT34 EVV34 EVX34 EVZ34 EWB34 EWD34 EWF34 EWH34 EWJ34 EWL34 EWN34 EWP34 EWR34 EWT34 EWV34 EWX34 EWZ34 EXB34 EXD34 EXF34 EXH34 EXJ34 EXL34 EXN34 EXP34 EXR34 EXT34 EXV34 EXX34 EXZ34 EYB34 EYD34 EYF34 EYH34 EYJ34 EYL34 EYN34 EYP34 EYR34 EYT34 EYV34 EYX34 EYZ34 EZB34 EZD34 EZF34 EZH34 EZJ34 EZL34 EZN34 EZP34 EZR34 EZT34 EZV34 EZX34 EZZ34 FAB34 FAD34 FAF34 FAH34 FAJ34 FAL34 FAN34 FAP34 FAR34 FAT34 FAV34 FAX34 FAZ34 FBB34 FBD34 FBF34 FBH34 FBJ34 FBL34 FBN34 FBP34 FBR34 FBT34 FBV34 FBX34 FBZ34 FCB34 FCD34 FCF34 FCH34 FCJ34 FCL34 FCN34 FCP34 FCR34 FCT34 FCV34 FCX34 FCZ34 FDB34 FDD34 FDF34 FDH34 FDJ34 FDL34 FDN34 FDP34 FDR34 FDT34 FDV34 FDX34 FDZ34 FEB34 FED34 FEF34 FEH34 FEJ34 FEL34 FEN34 FEP34 FER34 FET34 FEV34 FEX34 FEZ34 FFB34 FFD34 FFF34 FFH34 FFJ34 FFL34 FFN34 FFP34 FFR34 FFT34 FFV34 FFX34 FFZ34 FGB34 FGD34 FGF34 FGH34 FGJ34 FGL34 FGN34 FGP34 FGR34 FGT34 FGV34 FGX34 FGZ34 FHB34 FHD34 FHF34 FHH34 FHJ34 FHL34 FHN34 FHP34 FHR34 FHT34 FHV34 FHX34 FHZ34 FIB34 FID34 FIF34 FIH34 FIJ34 FIL34 FIN34 FIP34 FIR34 FIT34 FIV34 FIX34 FIZ34 FJB34 FJD34 FJF34 FJH34 FJJ34 FJL34 FJN34 FJP34 FJR34 FJT34 FJV34 FJX34 FJZ34 FKB34 FKD34 FKF34 FKH34 FKJ34 FKL34 FKN34 FKP34 FKR34 FKT34 FKV34 FKX34 FKZ34 FLB34 FLD34 FLF34 FLH34 FLJ34 FLL34 FLN34 FLP34 FLR34 FLT34 FLV34 FLX34 FLZ34 FMB34 FMD34 FMF34 FMH34 FMJ34 FML34 FMN34 FMP34 FMR34 FMT34 FMV34 FMX34 FMZ34 FNB34 FND34 FNF34 FNH34 FNJ34 FNL34 FNN34 FNP34 FNR34 FNT34 FNV34 FNX34 FNZ34 FOB34 FOD34 FOF34 FOH34 FOJ34 FOL34 FON34 FOP34 FOR34 FOT34 FOV34 FOX34 FOZ34 FPB34 FPD34 FPF34 FPH34 FPJ34 FPL34 FPN34 FPP34 FPR34 FPT34 FPV34 FPX34 FPZ34 FQB34 FQD34 FQF34 FQH34 FQJ34 FQL34 FQN34 FQP34 FQR34 FQT34 FQV34 FQX34 FQZ34 FRB34 FRD34 FRF34 FRH34 FRJ34 FRL34 FRN34 FRP34 FRR34 FRT34 FRV34 FRX34 FRZ34 FSB34 FSD34 FSF34 FSH34 FSJ34 FSL34 FSN34 FSP34 FSR34 FST34 FSV34 FSX34 FSZ34 FTB34 FTD34 FTF34 FTH34 FTJ34 FTL34 FTN34 FTP34 FTR34 FTT34 FTV34 FTX34 FTZ34 FUB34 FUD34 FUF34 FUH34 FUJ34 FUL34 FUN34 FUP34 FUR34 FUT34 FUV34 FUX34 FUZ34 FVB34 FVD34 FVF34 FVH34 FVJ34 FVL34 FVN34 FVP34 FVR34 FVT34 FVV34 FVX34 FVZ34 FWB34 FWD34 FWF34 FWH34 FWJ34 FWL34 FWN34 FWP34 FWR34 FWT34 FWV34 FWX34 FWZ34 FXB34 FXD34 FXF34 FXH34 FXJ34 FXL34 FXN34 FXP34 FXR34 FXT34 FXV34 FXX34 FXZ34 FYB34 FYD34 FYF34 FYH34 FYJ34 FYL34 FYN34 FYP34 FYR34 FYT34 FYV34 FYX34 FYZ34 FZB34 FZD34 FZF34 FZH34 FZJ34 FZL34 FZN34 FZP34 FZR34 FZT34 FZV34 FZX34 FZZ34 GAB34 GAD34 GAF34 GAH34 GAJ34 GAL34 GAN34 GAP34 GAR34 GAT34 GAV34 GAX34 GAZ34 GBB34 GBD34 GBF34 GBH34 GBJ34 GBL34 GBN34 GBP34 GBR34 GBT34 GBV34 GBX34 GBZ34 GCB34 GCD34 GCF34 GCH34 GCJ34 GCL34 GCN34 GCP34 GCR34 GCT34 GCV34 GCX34 GCZ34 GDB34 GDD34 GDF34 GDH34 GDJ34 GDL34 GDN34 GDP34 GDR34 GDT34 GDV34 GDX34 GDZ34 GEB34 GED34 GEF34 GEH34 GEJ34 GEL34 GEN34 GEP34 GER34 GET34 GEV34 GEX34 GEZ34 GFB34 GFD34 GFF34 GFH34 GFJ34 GFL34 GFN34 GFP34 GFR34 GFT34 GFV34 GFX34 GFZ34 GGB34 GGD34 GGF34 GGH34 GGJ34 GGL34 GGN34 GGP34 GGR34 GGT34 GGV34 GGX34 GGZ34 GHB34 GHD34 GHF34 GHH34 GHJ34 GHL34 GHN34 GHP34 GHR34 GHT34 GHV34 GHX34 GHZ34 GIB34 GID34 GIF34 GIH34 GIJ34 GIL34 GIN34 GIP34 GIR34 GIT34 GIV34 GIX34 GIZ34 GJB34 GJD34 GJF34 GJH34 GJJ34 GJL34 GJN34 GJP34 GJR34 GJT34 GJV34 GJX34 GJZ34 GKB34 GKD34 GKF34 GKH34 GKJ34 GKL34 GKN34 GKP34 GKR34 GKT34 GKV34 GKX34 GKZ34 GLB34 GLD34 GLF34 GLH34 GLJ34 GLL34 GLN34 GLP34 GLR34 GLT34 GLV34 GLX34 GLZ34 GMB34 GMD34 GMF34 GMH34 GMJ34 GML34 GMN34 GMP34 GMR34 GMT34 GMV34 GMX34 GMZ34 GNB34 GND34 GNF34 GNH34 GNJ34 GNL34 GNN34 GNP34 GNR34 GNT34 GNV34 GNX34 GNZ34 GOB34 GOD34 GOF34 GOH34 GOJ34 GOL34 GON34 GOP34 GOR34 GOT34 GOV34 GOX34 GOZ34 GPB34 GPD34 GPF34 GPH34 GPJ34 GPL34 GPN34 GPP34 GPR34 GPT34 GPV34 GPX34 GPZ34 GQB34 GQD34 GQF34 GQH34 GQJ34 GQL34 GQN34 GQP34 GQR34 GQT34 GQV34 GQX34 GQZ34 GRB34 GRD34 GRF34 GRH34 GRJ34 GRL34 GRN34 GRP34 GRR34 GRT34 GRV34 GRX34 GRZ34 GSB34 GSD34 GSF34 GSH34 GSJ34 GSL34 GSN34 GSP34 GSR34 GST34 GSV34 GSX34 GSZ34 GTB34 GTD34 GTF34 GTH34 GTJ34 GTL34 GTN34 GTP34 GTR34 GTT34 GTV34 GTX34 GTZ34 GUB34 GUD34 GUF34 GUH34 GUJ34 GUL34 GUN34 GUP34 GUR34 GUT34 GUV34 GUX34 GUZ34 GVB34 GVD34 GVF34 GVH34 GVJ34 GVL34 GVN34 GVP34 GVR34 GVT34 GVV34 GVX34 GVZ34 GWB34 GWD34 GWF34 GWH34 GWJ34 GWL34 GWN34 GWP34 GWR34 GWT34 GWV34 GWX34 GWZ34 GXB34 GXD34 GXF34 GXH34 GXJ34 GXL34 GXN34 GXP34 GXR34 GXT34 GXV34 GXX34 GXZ34 GYB34 GYD34 GYF34 GYH34 GYJ34 GYL34 GYN34 GYP34 GYR34 GYT34 GYV34 GYX34 GYZ34 GZB34 GZD34 GZF34 GZH34 GZJ34 GZL34 GZN34 GZP34 GZR34 GZT34 GZV34 GZX34 GZZ34 HAB34 HAD34 HAF34 HAH34 HAJ34 HAL34 HAN34 HAP34 HAR34 HAT34 HAV34 HAX34 HAZ34 HBB34 HBD34 HBF34 HBH34 HBJ34 HBL34 HBN34 HBP34 HBR34 HBT34 HBV34 HBX34 HBZ34 HCB34 HCD34 HCF34 HCH34 HCJ34 HCL34 HCN34 HCP34 HCR34 HCT34 HCV34 HCX34 HCZ34 HDB34 HDD34 HDF34 HDH34 HDJ34 HDL34 HDN34 HDP34 HDR34 HDT34 HDV34 HDX34 HDZ34 HEB34 HED34 HEF34 HEH34 HEJ34 HEL34 HEN34 HEP34 HER34 HET34 HEV34 HEX34 HEZ34 HFB34 HFD34 HFF34 HFH34 HFJ34 HFL34 HFN34 HFP34 HFR34 HFT34 HFV34 HFX34 HFZ34 HGB34 HGD34 HGF34 HGH34 HGJ34 HGL34 HGN34 HGP34 HGR34 HGT34 HGV34 HGX34 HGZ34 HHB34 HHD34 HHF34 HHH34 HHJ34 HHL34 HHN34 HHP34 HHR34 HHT34 HHV34 HHX34 HHZ34 HIB34 HID34 HIF34 HIH34 HIJ34 HIL34 HIN34 HIP34 HIR34 HIT34 HIV34 HIX34 HIZ34 HJB34 HJD34 HJF34 HJH34 HJJ34 HJL34 HJN34 HJP34 HJR34 HJT34 HJV34 HJX34 HJZ34 HKB34 HKD34 HKF34 HKH34 HKJ34 HKL34 HKN34 HKP34 HKR34 HKT34 HKV34 HKX34 HKZ34 HLB34 HLD34 HLF34 HLH34 HLJ34 HLL34 HLN34 HLP34 HLR34 HLT34 HLV34 HLX34 HLZ34 HMB34 HMD34 HMF34 HMH34 HMJ34 HML34 HMN34 HMP34 HMR34 HMT34 HMV34 HMX34 HMZ34 HNB34 HND34 HNF34 HNH34 HNJ34 HNL34 HNN34 HNP34 HNR34 HNT34 HNV34 HNX34 HNZ34 HOB34 HOD34 HOF34 HOH34 HOJ34 HOL34 HON34 HOP34 HOR34 HOT34 HOV34 HOX34 HOZ34 HPB34 HPD34 HPF34 HPH34 HPJ34 HPL34 HPN34 HPP34 HPR34 HPT34 HPV34 HPX34 HPZ34 HQB34 HQD34 HQF34 HQH34 HQJ34 HQL34 HQN34 HQP34 HQR34 HQT34 HQV34 HQX34 HQZ34 HRB34 HRD34 HRF34 HRH34 HRJ34 HRL34 HRN34 HRP34 HRR34 HRT34 HRV34 HRX34 HRZ34 HSB34 HSD34 HSF34 HSH34 HSJ34 HSL34 HSN34 HSP34 HSR34 HST34 HSV34 HSX34 HSZ34 HTB34 HTD34 HTF34 HTH34 HTJ34 HTL34 HTN34 HTP34 HTR34 HTT34 HTV34 HTX34 HTZ34 HUB34 HUD34 HUF34 HUH34 HUJ34 HUL34 HUN34 HUP34 HUR34 HUT34 HUV34 HUX34 HUZ34 HVB34 HVD34 HVF34 HVH34 HVJ34 HVL34 HVN34 HVP34 HVR34 HVT34 HVV34 HVX34 HVZ34 HWB34 HWD34 HWF34 HWH34 HWJ34 HWL34 HWN34 HWP34 HWR34 HWT34 HWV34 HWX34 HWZ34 HXB34 HXD34 HXF34 HXH34 HXJ34 HXL34 HXN34 HXP34 HXR34 HXT34 HXV34 HXX34 HXZ34 HYB34 HYD34 HYF34 HYH34 HYJ34 HYL34 HYN34 HYP34 HYR34 HYT34 HYV34 HYX34 HYZ34 HZB34 HZD34 HZF34 HZH34 HZJ34 HZL34 HZN34 HZP34 HZR34 HZT34 HZV34 HZX34 HZZ34 IAB34 IAD34 IAF34 IAH34 IAJ34 IAL34 IAN34 IAP34 IAR34 IAT34 IAV34 IAX34 IAZ34 IBB34 IBD34 IBF34 IBH34 IBJ34 IBL34 IBN34 IBP34 IBR34 IBT34 IBV34 IBX34 IBZ34 ICB34 ICD34 ICF34 ICH34 ICJ34 ICL34 ICN34 ICP34 ICR34 ICT34 ICV34 ICX34 ICZ34 IDB34 IDD34 IDF34 IDH34 IDJ34 IDL34 IDN34 IDP34 IDR34 IDT34 IDV34 IDX34 IDZ34 IEB34 IED34 IEF34 IEH34 IEJ34 IEL34 IEN34 IEP34 IER34 IET34 IEV34 IEX34 IEZ34 IFB34 IFD34 IFF34 IFH34 IFJ34 IFL34 IFN34 IFP34 IFR34 IFT34 IFV34 IFX34 IFZ34 IGB34 IGD34 IGF34 IGH34 IGJ34 IGL34 IGN34 IGP34 IGR34 IGT34 IGV34 IGX34 IGZ34 IHB34 IHD34 IHF34 IHH34 IHJ34 IHL34 IHN34 IHP34 IHR34 IHT34 IHV34 IHX34 IHZ34 IIB34 IID34 IIF34 IIH34 IIJ34 IIL34 IIN34 IIP34 IIR34 IIT34 IIV34 IIX34 IIZ34 IJB34 IJD34 IJF34 IJH34 IJJ34 IJL34 IJN34 IJP34 IJR34 IJT34 IJV34 IJX34 IJZ34 IKB34 IKD34 IKF34 IKH34 IKJ34 IKL34 IKN34 IKP34 IKR34 IKT34 IKV34 IKX34 IKZ34 ILB34 ILD34 ILF34 ILH34 ILJ34 ILL34 ILN34 ILP34 ILR34 ILT34 ILV34 ILX34 ILZ34 IMB34 IMD34 IMF34 IMH34 IMJ34 IML34 IMN34 IMP34 IMR34 IMT34 IMV34 IMX34 IMZ34 INB34 IND34 INF34 INH34 INJ34 INL34 INN34 INP34 INR34 INT34 INV34 INX34 INZ34 IOB34 IOD34 IOF34 IOH34 IOJ34 IOL34 ION34 IOP34 IOR34 IOT34 IOV34 IOX34 IOZ34 IPB34 IPD34 IPF34 IPH34 IPJ34 IPL34 IPN34 IPP34 IPR34 IPT34 IPV34 IPX34 IPZ34 IQB34 IQD34 IQF34 IQH34 IQJ34 IQL34 IQN34 IQP34 IQR34 IQT34 IQV34 IQX34 IQZ34 IRB34 IRD34 IRF34 IRH34 IRJ34 IRL34 IRN34 IRP34 IRR34 IRT34 IRV34 IRX34 IRZ34 ISB34 ISD34 ISF34 ISH34 ISJ34 ISL34 ISN34 ISP34 ISR34 IST34 ISV34 ISX34 ISZ34 ITB34 ITD34 ITF34 ITH34 ITJ34 ITL34 ITN34 ITP34 ITR34 ITT34 ITV34 ITX34 ITZ34 IUB34 IUD34 IUF34 IUH34 IUJ34 IUL34 IUN34 IUP34 IUR34 IUT34 IUV34 IUX34 IUZ34 IVB34 IVD34 IVF34 IVH34 IVJ34 IVL34 IVN34 IVP34 IVR34 IVT34 IVV34 IVX34 IVZ34 IWB34 IWD34 IWF34 IWH34 IWJ34 IWL34 IWN34 IWP34 IWR34 IWT34 IWV34 IWX34 IWZ34 IXB34 IXD34 IXF34 IXH34 IXJ34 IXL34 IXN34 IXP34 IXR34 IXT34 IXV34 IXX34 IXZ34 IYB34 IYD34 IYF34 IYH34 IYJ34 IYL34 IYN34 IYP34 IYR34 IYT34 IYV34 IYX34 IYZ34 IZB34 IZD34 IZF34 IZH34 IZJ34 IZL34 IZN34 IZP34 IZR34 IZT34 IZV34 IZX34 IZZ34 JAB34 JAD34 JAF34 JAH34 JAJ34 JAL34 JAN34 JAP34 JAR34 JAT34 JAV34 JAX34 JAZ34 JBB34 JBD34 JBF34 JBH34 JBJ34 JBL34 JBN34 JBP34 JBR34 JBT34 JBV34 JBX34 JBZ34 JCB34 JCD34 JCF34 JCH34 JCJ34 JCL34 JCN34 JCP34 JCR34 JCT34 JCV34 JCX34 JCZ34 JDB34 JDD34 JDF34 JDH34 JDJ34 JDL34 JDN34 JDP34 JDR34 JDT34 JDV34 JDX34 JDZ34 JEB34 JED34 JEF34 JEH34 JEJ34 JEL34 JEN34 JEP34 JER34 JET34 JEV34 JEX34 JEZ34 JFB34 JFD34 JFF34 JFH34 JFJ34 JFL34 JFN34 JFP34 JFR34 JFT34 JFV34 JFX34 JFZ34 JGB34 JGD34 JGF34 JGH34 JGJ34 JGL34 JGN34 JGP34 JGR34 JGT34 JGV34 JGX34 JGZ34 JHB34 JHD34 JHF34 JHH34 JHJ34 JHL34 JHN34 JHP34 JHR34 JHT34 JHV34 JHX34 JHZ34 JIB34 JID34 JIF34 JIH34 JIJ34 JIL34 JIN34 JIP34 JIR34 JIT34 JIV34 JIX34 JIZ34 JJB34 JJD34 JJF34 JJH34 JJJ34 JJL34 JJN34 JJP34 JJR34 JJT34 JJV34 JJX34 JJZ34 JKB34 JKD34 JKF34 JKH34 JKJ34 JKL34 JKN34 JKP34 JKR34 JKT34 JKV34 JKX34 JKZ34 JLB34 JLD34 JLF34 JLH34 JLJ34 JLL34 JLN34 JLP34 JLR34 JLT34 JLV34 JLX34 JLZ34 JMB34 JMD34 JMF34 JMH34 JMJ34 JML34 JMN34 JMP34 JMR34 JMT34 JMV34 JMX34 JMZ34 JNB34 JND34 JNF34 JNH34 JNJ34 JNL34 JNN34 JNP34 JNR34 JNT34 JNV34 JNX34 JNZ34 JOB34 JOD34 JOF34 JOH34 JOJ34 JOL34 JON34 JOP34 JOR34 JOT34 JOV34 JOX34 JOZ34 JPB34 JPD34 JPF34 JPH34 JPJ34 JPL34 JPN34 JPP34 JPR34 JPT34 JPV34 JPX34 JPZ34 JQB34 JQD34 JQF34 JQH34 JQJ34 JQL34 JQN34 JQP34 JQR34 JQT34 JQV34 JQX34 JQZ34 JRB34 JRD34 JRF34 JRH34 JRJ34 JRL34 JRN34 JRP34 JRR34 JRT34 JRV34 JRX34 JRZ34 JSB34 JSD34 JSF34 JSH34 JSJ34 JSL34 JSN34 JSP34 JSR34 JST34 JSV34 JSX34 JSZ34 JTB34 JTD34 JTF34 JTH34 JTJ34 JTL34 JTN34 JTP34 JTR34 JTT34 JTV34 JTX34 JTZ34 JUB34 JUD34 JUF34 JUH34 JUJ34 JUL34 JUN34 JUP34 JUR34 JUT34 JUV34 JUX34 JUZ34 JVB34 JVD34 JVF34 JVH34 JVJ34 JVL34 JVN34 JVP34 JVR34 JVT34 JVV34 JVX34 JVZ34 JWB34 JWD34 JWF34 JWH34 JWJ34 JWL34 JWN34 JWP34 JWR34 JWT34 JWV34 JWX34 JWZ34 JXB34 JXD34 JXF34 JXH34 JXJ34 JXL34 JXN34 JXP34 JXR34 JXT34 JXV34 JXX34 JXZ34 JYB34 JYD34 JYF34 JYH34 JYJ34 JYL34 JYN34 JYP34 JYR34 JYT34 JYV34 JYX34 JYZ34 JZB34 JZD34 JZF34 JZH34 JZJ34 JZL34 JZN34 JZP34 JZR34 JZT34 JZV34 JZX34 JZZ34 KAB34 KAD34 KAF34 KAH34 KAJ34 KAL34 KAN34 KAP34 KAR34 KAT34 KAV34 KAX34 KAZ34 KBB34 KBD34 KBF34 KBH34 KBJ34 KBL34 KBN34 KBP34 KBR34 KBT34 KBV34 KBX34 KBZ34 KCB34 KCD34 KCF34 KCH34 KCJ34 KCL34 KCN34 KCP34 KCR34 KCT34 KCV34 KCX34 KCZ34 KDB34 KDD34 KDF34 KDH34 KDJ34 KDL34 KDN34 KDP34 KDR34 KDT34 KDV34 KDX34 KDZ34 KEB34 KED34 KEF34 KEH34 KEJ34 KEL34 KEN34 KEP34 KER34 KET34 KEV34 KEX34 KEZ34 KFB34 KFD34 KFF34 KFH34 KFJ34 KFL34 KFN34 KFP34 KFR34 KFT34 KFV34 KFX34 KFZ34 KGB34 KGD34 KGF34 KGH34 KGJ34 KGL34 KGN34 KGP34 KGR34 KGT34 KGV34 KGX34 KGZ34 KHB34 KHD34 KHF34 KHH34 KHJ34 KHL34 KHN34 KHP34 KHR34 KHT34 KHV34 KHX34 KHZ34 KIB34 KID34 KIF34 KIH34 KIJ34 KIL34 KIN34 KIP34 KIR34 KIT34 KIV34 KIX34 KIZ34 KJB34 KJD34 KJF34 KJH34 KJJ34 KJL34 KJN34 KJP34 KJR34 KJT34 KJV34 KJX34 KJZ34 KKB34 KKD34 KKF34 KKH34 KKJ34 KKL34 KKN34 KKP34 KKR34 KKT34 KKV34 KKX34 KKZ34 KLB34 KLD34 KLF34 KLH34 KLJ34 KLL34 KLN34 KLP34 KLR34 KLT34 KLV34 KLX34 KLZ34 KMB34 KMD34 KMF34 KMH34 KMJ34 KML34 KMN34 KMP34 KMR34 KMT34 KMV34 KMX34 KMZ34 KNB34 KND34 KNF34 KNH34 KNJ34 KNL34 KNN34 KNP34 KNR34 KNT34 KNV34 KNX34 KNZ34 KOB34 KOD34 KOF34 KOH34 KOJ34 KOL34 KON34 KOP34 KOR34 KOT34 KOV34 KOX34 KOZ34 KPB34 KPD34 KPF34 KPH34 KPJ34 KPL34 KPN34 KPP34 KPR34 KPT34 KPV34 KPX34 KPZ34 KQB34 KQD34 KQF34 KQH34 KQJ34 KQL34 KQN34 KQP34 KQR34 KQT34 KQV34 KQX34 KQZ34 KRB34 KRD34 KRF34 KRH34 KRJ34 KRL34 KRN34 KRP34 KRR34 KRT34 KRV34 KRX34 KRZ34 KSB34 KSD34 KSF34 KSH34 KSJ34 KSL34 KSN34 KSP34 KSR34 KST34 KSV34 KSX34 KSZ34 KTB34 KTD34 KTF34 KTH34 KTJ34 KTL34 KTN34 KTP34 KTR34 KTT34 KTV34 KTX34 KTZ34 KUB34 KUD34 KUF34 KUH34 KUJ34 KUL34 KUN34 KUP34 KUR34 KUT34 KUV34 KUX34 KUZ34 KVB34 KVD34 KVF34 KVH34 KVJ34 KVL34 KVN34 KVP34 KVR34 KVT34 KVV34 KVX34 KVZ34 KWB34 KWD34 KWF34 KWH34 KWJ34 KWL34 KWN34 KWP34 KWR34 KWT34 KWV34 KWX34 KWZ34 KXB34 KXD34 KXF34 KXH34 KXJ34 KXL34 KXN34 KXP34 KXR34 KXT34 KXV34 KXX34 KXZ34 KYB34 KYD34 KYF34 KYH34 KYJ34 KYL34 KYN34 KYP34 KYR34 KYT34 KYV34 KYX34 KYZ34 KZB34 KZD34 KZF34 KZH34 KZJ34 KZL34 KZN34 KZP34 KZR34 KZT34 KZV34 KZX34 KZZ34 LAB34 LAD34 LAF34 LAH34 LAJ34 LAL34 LAN34 LAP34 LAR34 LAT34 LAV34 LAX34 LAZ34 LBB34 LBD34 LBF34 LBH34 LBJ34 LBL34 LBN34 LBP34 LBR34 LBT34 LBV34 LBX34 LBZ34 LCB34 LCD34 LCF34 LCH34 LCJ34 LCL34 LCN34 LCP34 LCR34 LCT34 LCV34 LCX34 LCZ34 LDB34 LDD34 LDF34 LDH34 LDJ34 LDL34 LDN34 LDP34 LDR34 LDT34 LDV34 LDX34 LDZ34 LEB34 LED34 LEF34 LEH34 LEJ34 LEL34 LEN34 LEP34 LER34 LET34 LEV34 LEX34 LEZ34 LFB34 LFD34 LFF34 LFH34 LFJ34 LFL34 LFN34 LFP34 LFR34 LFT34 LFV34 LFX34 LFZ34 LGB34 LGD34 LGF34 LGH34 LGJ34 LGL34 LGN34 LGP34 LGR34 LGT34 LGV34 LGX34 LGZ34 LHB34 LHD34 LHF34 LHH34 LHJ34 LHL34 LHN34 LHP34 LHR34 LHT34 LHV34 LHX34 LHZ34 LIB34 LID34 LIF34 LIH34 LIJ34 LIL34 LIN34 LIP34 LIR34 LIT34 LIV34 LIX34 LIZ34 LJB34 LJD34 LJF34 LJH34 LJJ34 LJL34 LJN34 LJP34 LJR34 LJT34 LJV34 LJX34 LJZ34 LKB34 LKD34 LKF34 LKH34 LKJ34 LKL34 LKN34 LKP34 LKR34 LKT34 LKV34 LKX34 LKZ34 LLB34 LLD34 LLF34 LLH34 LLJ34 LLL34 LLN34 LLP34 LLR34 LLT34 LLV34 LLX34 LLZ34 LMB34 LMD34 LMF34 LMH34 LMJ34 LML34 LMN34 LMP34 LMR34 LMT34 LMV34 LMX34 LMZ34 LNB34 LND34 LNF34 LNH34 LNJ34 LNL34 LNN34 LNP34 LNR34 LNT34 LNV34 LNX34 LNZ34 LOB34 LOD34 LOF34 LOH34 LOJ34 LOL34 LON34 LOP34 LOR34 LOT34 LOV34 LOX34 LOZ34 LPB34 LPD34 LPF34 LPH34 LPJ34 LPL34 LPN34 LPP34 LPR34 LPT34 LPV34 LPX34 LPZ34 LQB34 LQD34 LQF34 LQH34 LQJ34 LQL34 LQN34 LQP34 LQR34 LQT34 LQV34 LQX34 LQZ34 LRB34 LRD34 LRF34 LRH34 LRJ34 LRL34 LRN34 LRP34 LRR34 LRT34 LRV34 LRX34 LRZ34 LSB34 LSD34 LSF34 LSH34 LSJ34 LSL34 LSN34 LSP34 LSR34 LST34 LSV34 LSX34 LSZ34 LTB34 LTD34 LTF34 LTH34 LTJ34 LTL34 LTN34 LTP34 LTR34 LTT34 LTV34 LTX34 LTZ34 LUB34 LUD34 LUF34 LUH34 LUJ34 LUL34 LUN34 LUP34 LUR34 LUT34 LUV34 LUX34 LUZ34 LVB34 LVD34 LVF34 LVH34 LVJ34 LVL34 LVN34 LVP34 LVR34 LVT34 LVV34 LVX34 LVZ34 LWB34 LWD34 LWF34 LWH34 LWJ34 LWL34 LWN34 LWP34 LWR34 LWT34 LWV34 LWX34 LWZ34 LXB34 LXD34 LXF34 LXH34 LXJ34 LXL34 LXN34 LXP34 LXR34 LXT34 LXV34 LXX34 LXZ34 LYB34 LYD34 LYF34 LYH34 LYJ34 LYL34 LYN34 LYP34 LYR34 LYT34 LYV34 LYX34 LYZ34 LZB34 LZD34 LZF34 LZH34 LZJ34 LZL34 LZN34 LZP34 LZR34 LZT34 LZV34 LZX34 LZZ34 MAB34 MAD34 MAF34 MAH34 MAJ34 MAL34 MAN34 MAP34 MAR34 MAT34 MAV34 MAX34 MAZ34 MBB34 MBD34 MBF34 MBH34 MBJ34 MBL34 MBN34 MBP34 MBR34 MBT34 MBV34 MBX34 MBZ34 MCB34 MCD34 MCF34 MCH34 MCJ34 MCL34 MCN34 MCP34 MCR34 MCT34 MCV34 MCX34 MCZ34 MDB34 MDD34 MDF34 MDH34 MDJ34 MDL34 MDN34 MDP34 MDR34 MDT34 MDV34 MDX34 MDZ34 MEB34 MED34 MEF34 MEH34 MEJ34 MEL34 MEN34 MEP34 MER34 MET34 MEV34 MEX34 MEZ34 MFB34 MFD34 MFF34 MFH34 MFJ34 MFL34 MFN34 MFP34 MFR34 MFT34 MFV34 MFX34 MFZ34 MGB34 MGD34 MGF34 MGH34 MGJ34 MGL34 MGN34 MGP34 MGR34 MGT34 MGV34 MGX34 MGZ34 MHB34 MHD34 MHF34 MHH34 MHJ34 MHL34 MHN34 MHP34 MHR34 MHT34 MHV34 MHX34 MHZ34 MIB34 MID34 MIF34 MIH34 MIJ34 MIL34 MIN34 MIP34 MIR34 MIT34 MIV34 MIX34 MIZ34 MJB34 MJD34 MJF34 MJH34 MJJ34 MJL34 MJN34 MJP34 MJR34 MJT34 MJV34 MJX34 MJZ34 MKB34 MKD34 MKF34 MKH34 MKJ34 MKL34 MKN34 MKP34 MKR34 MKT34 MKV34 MKX34 MKZ34 MLB34 MLD34 MLF34 MLH34 MLJ34 MLL34 MLN34 MLP34 MLR34 MLT34 MLV34 MLX34 MLZ34 MMB34 MMD34 MMF34 MMH34 MMJ34 MML34 MMN34 MMP34 MMR34 MMT34 MMV34 MMX34 MMZ34 MNB34 MND34 MNF34 MNH34 MNJ34 MNL34 MNN34 MNP34 MNR34 MNT34 MNV34 MNX34 MNZ34 MOB34 MOD34 MOF34 MOH34 MOJ34 MOL34 MON34 MOP34 MOR34 MOT34 MOV34 MOX34 MOZ34 MPB34 MPD34 MPF34 MPH34 MPJ34 MPL34 MPN34 MPP34 MPR34 MPT34 MPV34 MPX34 MPZ34 MQB34 MQD34 MQF34 MQH34 MQJ34 MQL34 MQN34 MQP34 MQR34 MQT34 MQV34 MQX34 MQZ34 MRB34 MRD34 MRF34 MRH34 MRJ34 MRL34 MRN34 MRP34 MRR34 MRT34 MRV34 MRX34 MRZ34 MSB34 MSD34 MSF34 MSH34 MSJ34 MSL34 MSN34 MSP34 MSR34 MST34 MSV34 MSX34 MSZ34 MTB34 MTD34 MTF34 MTH34 MTJ34 MTL34 MTN34 MTP34 MTR34 MTT34 MTV34 MTX34 MTZ34 MUB34 MUD34 MUF34 MUH34 MUJ34 MUL34 MUN34 MUP34 MUR34 MUT34 MUV34 MUX34 MUZ34 MVB34 MVD34 MVF34 MVH34 MVJ34 MVL34 MVN34 MVP34 MVR34 MVT34 MVV34 MVX34 MVZ34 MWB34 MWD34 MWF34 MWH34 MWJ34 MWL34 MWN34 MWP34 MWR34 MWT34 MWV34 MWX34 MWZ34 MXB34 MXD34 MXF34 MXH34 MXJ34 MXL34 MXN34 MXP34 MXR34 MXT34 MXV34 MXX34 MXZ34 MYB34 MYD34 MYF34 MYH34 MYJ34 MYL34 MYN34 MYP34 MYR34 MYT34 MYV34 MYX34 MYZ34 MZB34 MZD34 MZF34 MZH34 MZJ34 MZL34 MZN34 MZP34 MZR34 MZT34 MZV34 MZX34 MZZ34 NAB34 NAD34 NAF34 NAH34 NAJ34 NAL34 NAN34 NAP34 NAR34 NAT34 NAV34 NAX34 NAZ34 NBB34 NBD34 NBF34 NBH34 NBJ34 NBL34 NBN34 NBP34 NBR34 NBT34 NBV34 NBX34 NBZ34 NCB34 NCD34 NCF34 NCH34 NCJ34 NCL34 NCN34 NCP34 NCR34 NCT34 NCV34 NCX34 NCZ34 NDB34 NDD34 NDF34 NDH34 NDJ34 NDL34 NDN34 NDP34 NDR34 NDT34 NDV34 NDX34 NDZ34 NEB34 NED34 NEF34 NEH34 NEJ34 NEL34 NEN34 NEP34 NER34 NET34 NEV34 NEX34 NEZ34 NFB34 NFD34 NFF34 NFH34 NFJ34 NFL34 NFN34 NFP34 NFR34 NFT34 NFV34 NFX34 NFZ34 NGB34 NGD34 NGF34 NGH34 NGJ34 NGL34 NGN34 NGP34 NGR34 NGT34 NGV34 NGX34 NGZ34 NHB34 NHD34 NHF34 NHH34 NHJ34 NHL34 NHN34 NHP34 NHR34 NHT34 NHV34 NHX34 NHZ34 NIB34 NID34 NIF34 NIH34 NIJ34 NIL34 NIN34 NIP34 NIR34 NIT34 NIV34 NIX34 NIZ34 NJB34 NJD34 NJF34 NJH34 NJJ34 NJL34 NJN34 NJP34 NJR34 NJT34 NJV34 NJX34 NJZ34 NKB34 NKD34 NKF34 NKH34 NKJ34 NKL34 NKN34 NKP34 NKR34 NKT34 NKV34 NKX34 NKZ34 NLB34 NLD34 NLF34 NLH34 NLJ34 NLL34 NLN34 NLP34 NLR34 NLT34 NLV34 NLX34 NLZ34 NMB34 NMD34 NMF34 NMH34 NMJ34 NML34 NMN34 NMP34 NMR34 NMT34 NMV34 NMX34 NMZ34 NNB34 NND34 NNF34 NNH34 NNJ34 NNL34 NNN34 NNP34 NNR34 NNT34 NNV34 NNX34 NNZ34 NOB34 NOD34 NOF34 NOH34 NOJ34 NOL34 NON34 NOP34 NOR34 NOT34 NOV34 NOX34 NOZ34 NPB34 NPD34 NPF34 NPH34 NPJ34 NPL34 NPN34 NPP34 NPR34 NPT34 NPV34 NPX34 NPZ34 NQB34 NQD34 NQF34 NQH34 NQJ34 NQL34 NQN34 NQP34 NQR34 NQT34 NQV34 NQX34 NQZ34 NRB34 NRD34 NRF34 NRH34 NRJ34 NRL34 NRN34 NRP34 NRR34 NRT34 NRV34 NRX34 NRZ34 NSB34 NSD34 NSF34 NSH34 NSJ34 NSL34 NSN34 NSP34 NSR34 NST34 NSV34 NSX34 NSZ34 NTB34 NTD34 NTF34 NTH34 NTJ34 NTL34 NTN34 NTP34 NTR34 NTT34 NTV34 NTX34 NTZ34 NUB34 NUD34 NUF34 NUH34 NUJ34 NUL34 NUN34 NUP34 NUR34 NUT34 NUV34 NUX34 NUZ34 NVB34 NVD34 NVF34 NVH34 NVJ34 NVL34 NVN34 NVP34 NVR34 NVT34 NVV34 NVX34 NVZ34 NWB34 NWD34 NWF34 NWH34 NWJ34 NWL34 NWN34 NWP34 NWR34 NWT34 NWV34 NWX34 NWZ34 NXB34 NXD34 NXF34 NXH34 NXJ34 NXL34 NXN34 NXP34 NXR34 NXT34 NXV34 NXX34 NXZ34 NYB34 NYD34 NYF34 NYH34 NYJ34 NYL34 NYN34 NYP34 NYR34 NYT34 NYV34 NYX34 NYZ34 NZB34 NZD34 NZF34 NZH34 NZJ34 NZL34 NZN34 NZP34 NZR34 NZT34 NZV34 NZX34 NZZ34 OAB34 OAD34 OAF34 OAH34 OAJ34 OAL34 OAN34 OAP34 OAR34 OAT34 OAV34 OAX34 OAZ34 OBB34 OBD34 OBF34 OBH34 OBJ34 OBL34 OBN34 OBP34 OBR34 OBT34 OBV34 OBX34 OBZ34 OCB34 OCD34 OCF34 OCH34 OCJ34 OCL34 OCN34 OCP34 OCR34 OCT34 OCV34 OCX34 OCZ34 ODB34 ODD34 ODF34 ODH34 ODJ34 ODL34 ODN34 ODP34 ODR34 ODT34 ODV34 ODX34 ODZ34 OEB34 OED34 OEF34 OEH34 OEJ34 OEL34 OEN34 OEP34 OER34 OET34 OEV34 OEX34 OEZ34 OFB34 OFD34 OFF34 OFH34 OFJ34 OFL34 OFN34 OFP34 OFR34 OFT34 OFV34 OFX34 OFZ34 OGB34 OGD34 OGF34 OGH34 OGJ34 OGL34 OGN34 OGP34 OGR34 OGT34 OGV34 OGX34 OGZ34 OHB34 OHD34 OHF34 OHH34 OHJ34 OHL34 OHN34 OHP34 OHR34 OHT34 OHV34 OHX34 OHZ34 OIB34 OID34 OIF34 OIH34 OIJ34 OIL34 OIN34 OIP34 OIR34 OIT34 OIV34 OIX34 OIZ34 OJB34 OJD34 OJF34 OJH34 OJJ34 OJL34 OJN34 OJP34 OJR34 OJT34 OJV34 OJX34 OJZ34 OKB34 OKD34 OKF34 OKH34 OKJ34 OKL34 OKN34 OKP34 OKR34 OKT34 OKV34 OKX34 OKZ34 OLB34 OLD34 OLF34 OLH34 OLJ34 OLL34 OLN34 OLP34 OLR34 OLT34 OLV34 OLX34 OLZ34 OMB34 OMD34 OMF34 OMH34 OMJ34 OML34 OMN34 OMP34 OMR34 OMT34 OMV34 OMX34 OMZ34 ONB34 OND34 ONF34 ONH34 ONJ34 ONL34 ONN34 ONP34 ONR34 ONT34 ONV34 ONX34 ONZ34 OOB34 OOD34 OOF34 OOH34 OOJ34 OOL34 OON34 OOP34 OOR34 OOT34 OOV34 OOX34 OOZ34 OPB34 OPD34 OPF34 OPH34 OPJ34 OPL34 OPN34 OPP34 OPR34 OPT34 OPV34 OPX34 OPZ34 OQB34 OQD34 OQF34 OQH34 OQJ34 OQL34 OQN34 OQP34 OQR34 OQT34 OQV34 OQX34 OQZ34 ORB34 ORD34 ORF34 ORH34 ORJ34 ORL34 ORN34 ORP34 ORR34 ORT34 ORV34 ORX34 ORZ34 OSB34 OSD34 OSF34 OSH34 OSJ34 OSL34 OSN34 OSP34 OSR34 OST34 OSV34 OSX34 OSZ34 OTB34 OTD34 OTF34 OTH34 OTJ34 OTL34 OTN34 OTP34 OTR34 OTT34 OTV34 OTX34 OTZ34 OUB34 OUD34 OUF34 OUH34 OUJ34 OUL34 OUN34 OUP34 OUR34 OUT34 OUV34 OUX34 OUZ34 OVB34 OVD34 OVF34 OVH34 OVJ34 OVL34 OVN34 OVP34 OVR34 OVT34 OVV34 OVX34 OVZ34 OWB34 OWD34 OWF34 OWH34 OWJ34 OWL34 OWN34 OWP34 OWR34 OWT34 OWV34 OWX34 OWZ34 OXB34 OXD34 OXF34 OXH34 OXJ34 OXL34 OXN34 OXP34 OXR34 OXT34 OXV34 OXX34 OXZ34 OYB34 OYD34 OYF34 OYH34 OYJ34 OYL34 OYN34 OYP34 OYR34 OYT34 OYV34 OYX34 OYZ34 OZB34 OZD34 OZF34 OZH34 OZJ34 OZL34 OZN34 OZP34 OZR34 OZT34 OZV34 OZX34 OZZ34 PAB34 PAD34 PAF34 PAH34 PAJ34 PAL34 PAN34 PAP34 PAR34 PAT34 PAV34 PAX34 PAZ34 PBB34 PBD34 PBF34 PBH34 PBJ34 PBL34 PBN34 PBP34 PBR34 PBT34 PBV34 PBX34 PBZ34 PCB34 PCD34 PCF34 PCH34 PCJ34 PCL34 PCN34 PCP34 PCR34 PCT34 PCV34 PCX34 PCZ34 PDB34 PDD34 PDF34 PDH34 PDJ34 PDL34 PDN34 PDP34 PDR34 PDT34 PDV34 PDX34 PDZ34 PEB34 PED34 PEF34 PEH34 PEJ34 PEL34 PEN34 PEP34 PER34 PET34 PEV34 PEX34 PEZ34 PFB34 PFD34 PFF34 PFH34 PFJ34 PFL34 PFN34 PFP34 PFR34 PFT34 PFV34 PFX34 PFZ34 PGB34 PGD34 PGF34 PGH34 PGJ34 PGL34 PGN34 PGP34 PGR34 PGT34 PGV34 PGX34 PGZ34 PHB34 PHD34 PHF34 PHH34 PHJ34 PHL34 PHN34 PHP34 PHR34 PHT34 PHV34 PHX34 PHZ34 PIB34 PID34 PIF34 PIH34 PIJ34 PIL34 PIN34 PIP34 PIR34 PIT34 PIV34 PIX34 PIZ34 PJB34 PJD34 PJF34 PJH34 PJJ34 PJL34 PJN34 PJP34 PJR34 PJT34 PJV34 PJX34 PJZ34 PKB34 PKD34 PKF34 PKH34 PKJ34 PKL34 PKN34 PKP34 PKR34 PKT34 PKV34 PKX34 PKZ34 PLB34 PLD34 PLF34 PLH34 PLJ34 PLL34 PLN34 PLP34 PLR34 PLT34 PLV34 PLX34 PLZ34 PMB34 PMD34 PMF34 PMH34 PMJ34 PML34 PMN34 PMP34 PMR34 PMT34 PMV34 PMX34 PMZ34 PNB34 PND34 PNF34 PNH34 PNJ34 PNL34 PNN34 PNP34 PNR34 PNT34 PNV34 PNX34 PNZ34 POB34 POD34 POF34 POH34 POJ34 POL34 PON34 POP34 POR34 POT34 POV34 POX34 POZ34 PPB34 PPD34 PPF34 PPH34 PPJ34 PPL34 PPN34 PPP34 PPR34 PPT34 PPV34 PPX34 PPZ34 PQB34 PQD34 PQF34 PQH34 PQJ34 PQL34 PQN34 PQP34 PQR34 PQT34 PQV34 PQX34 PQZ34 PRB34 PRD34 PRF34 PRH34 PRJ34 PRL34 PRN34 PRP34 PRR34 PRT34 PRV34 PRX34 PRZ34 PSB34 PSD34 PSF34 PSH34 PSJ34 PSL34 PSN34 PSP34 PSR34 PST34 PSV34 PSX34 PSZ34 PTB34 PTD34 PTF34 PTH34 PTJ34 PTL34 PTN34 PTP34 PTR34 PTT34 PTV34 PTX34 PTZ34 PUB34 PUD34 PUF34 PUH34 PUJ34 PUL34 PUN34 PUP34 PUR34 PUT34 PUV34 PUX34 PUZ34 PVB34 PVD34 PVF34 PVH34 PVJ34 PVL34 PVN34 PVP34 PVR34 PVT34 PVV34 PVX34 PVZ34 PWB34 PWD34 PWF34 PWH34 PWJ34 PWL34 PWN34 PWP34 PWR34 PWT34 PWV34 PWX34 PWZ34 PXB34 PXD34 PXF34 PXH34 PXJ34 PXL34 PXN34 PXP34 PXR34 PXT34 PXV34 PXX34 PXZ34 PYB34 PYD34 PYF34 PYH34 PYJ34 PYL34 PYN34 PYP34 PYR34 PYT34 PYV34 PYX34 PYZ34 PZB34 PZD34 PZF34 PZH34 PZJ34 PZL34 PZN34 PZP34 PZR34 PZT34 PZV34 PZX34 PZZ34 QAB34 QAD34 QAF34 QAH34 QAJ34 QAL34 QAN34 QAP34 QAR34 QAT34 QAV34 QAX34 QAZ34 QBB34 QBD34 QBF34 QBH34 QBJ34 QBL34 QBN34 QBP34 QBR34 QBT34 QBV34 QBX34 QBZ34 QCB34 QCD34 QCF34 QCH34 QCJ34 QCL34 QCN34 QCP34 QCR34 QCT34 QCV34 QCX34 QCZ34 QDB34 QDD34 QDF34 QDH34 QDJ34 QDL34 QDN34 QDP34 QDR34 QDT34 QDV34 QDX34 QDZ34 QEB34 QED34 QEF34 QEH34 QEJ34 QEL34 QEN34 QEP34 QER34 QET34 QEV34 QEX34 QEZ34 QFB34 QFD34 QFF34 QFH34 QFJ34 QFL34 QFN34 QFP34 QFR34 QFT34 QFV34 QFX34 QFZ34 QGB34 QGD34 QGF34 QGH34 QGJ34 QGL34 QGN34 QGP34 QGR34 QGT34 QGV34 QGX34 QGZ34 QHB34 QHD34 QHF34 QHH34 QHJ34 QHL34 QHN34 QHP34 QHR34 QHT34 QHV34 QHX34 QHZ34 QIB34 QID34 QIF34 QIH34 QIJ34 QIL34 QIN34 QIP34 QIR34 QIT34 QIV34 QIX34 QIZ34 QJB34 QJD34 QJF34 QJH34 QJJ34 QJL34 QJN34 QJP34 QJR34 QJT34 QJV34 QJX34 QJZ34 QKB34 QKD34 QKF34 QKH34 QKJ34 QKL34 QKN34 QKP34 QKR34 QKT34 QKV34 QKX34 QKZ34 QLB34 QLD34 QLF34 QLH34 QLJ34 QLL34 QLN34 QLP34 QLR34 QLT34 QLV34 QLX34 QLZ34 QMB34 QMD34 QMF34 QMH34 QMJ34 QML34 QMN34 QMP34 QMR34 QMT34 QMV34 QMX34 QMZ34 QNB34 QND34 QNF34 QNH34 QNJ34 QNL34 QNN34 QNP34 QNR34 QNT34 QNV34 QNX34 QNZ34 QOB34 QOD34 QOF34 QOH34 QOJ34 QOL34 QON34 QOP34 QOR34 QOT34 QOV34 QOX34 QOZ34 QPB34 QPD34 QPF34 QPH34 QPJ34 QPL34 QPN34 QPP34 QPR34 QPT34 QPV34 QPX34 QPZ34 QQB34 QQD34 QQF34 QQH34 QQJ34 QQL34 QQN34 QQP34 QQR34 QQT34 QQV34 QQX34 QQZ34 QRB34 QRD34 QRF34 QRH34 QRJ34 QRL34 QRN34 QRP34 QRR34 QRT34 QRV34 QRX34 QRZ34 QSB34 QSD34 QSF34 QSH34 QSJ34 QSL34 QSN34 QSP34 QSR34 QST34 QSV34 QSX34 QSZ34 QTB34 QTD34 QTF34 QTH34 QTJ34 QTL34 QTN34 QTP34 QTR34 QTT34 QTV34 QTX34 QTZ34 QUB34 QUD34 QUF34 QUH34 QUJ34 QUL34 QUN34 QUP34 QUR34 QUT34 QUV34 QUX34 QUZ34 QVB34 QVD34 QVF34 QVH34 QVJ34 QVL34 QVN34 QVP34 QVR34 QVT34 QVV34 QVX34 QVZ34 QWB34 QWD34 QWF34 QWH34 QWJ34 QWL34 QWN34 QWP34 QWR34 QWT34 QWV34 QWX34 QWZ34 QXB34 QXD34 QXF34 QXH34 QXJ34 QXL34 QXN34 QXP34 QXR34 QXT34 QXV34 QXX34 QXZ34 QYB34 QYD34 QYF34 QYH34 QYJ34 QYL34 QYN34 QYP34 QYR34 QYT34 QYV34 QYX34 QYZ34 QZB34 QZD34 QZF34 QZH34 QZJ34 QZL34 QZN34 QZP34 QZR34 QZT34 QZV34 QZX34 QZZ34 RAB34 RAD34 RAF34 RAH34 RAJ34 RAL34 RAN34 RAP34 RAR34 RAT34 RAV34 RAX34 RAZ34 RBB34 RBD34 RBF34 RBH34 RBJ34 RBL34 RBN34 RBP34 RBR34 RBT34 RBV34 RBX34 RBZ34 RCB34 RCD34 RCF34 RCH34 RCJ34 RCL34 RCN34 RCP34 RCR34 RCT34 RCV34 RCX34 RCZ34 RDB34 RDD34 RDF34 RDH34 RDJ34 RDL34 RDN34 RDP34 RDR34 RDT34 RDV34 RDX34 RDZ34 REB34 RED34 REF34 REH34 REJ34 REL34 REN34 REP34 RER34 RET34 REV34 REX34 REZ34 RFB34 RFD34 RFF34 RFH34 RFJ34 RFL34 RFN34 RFP34 RFR34 RFT34 RFV34 RFX34 RFZ34 RGB34 RGD34 RGF34 RGH34 RGJ34 RGL34 RGN34 RGP34 RGR34 RGT34 RGV34 RGX34 RGZ34 RHB34 RHD34 RHF34 RHH34 RHJ34 RHL34 RHN34 RHP34 RHR34 RHT34 RHV34 RHX34 RHZ34 RIB34 RID34 RIF34 RIH34 RIJ34 RIL34 RIN34 RIP34 RIR34 RIT34 RIV34 RIX34 RIZ34 RJB34 RJD34 RJF34 RJH34 RJJ34 RJL34 RJN34 RJP34 RJR34 RJT34 RJV34 RJX34 RJZ34 RKB34 RKD34 RKF34 RKH34 RKJ34 RKL34 RKN34 RKP34 RKR34 RKT34 RKV34 RKX34 RKZ34 RLB34 RLD34 RLF34 RLH34 RLJ34 RLL34 RLN34 RLP34 RLR34 RLT34 RLV34 RLX34 RLZ34 RMB34 RMD34 RMF34 RMH34 RMJ34 RML34 RMN34 RMP34 RMR34 RMT34 RMV34 RMX34 RMZ34 RNB34 RND34 RNF34 RNH34 RNJ34 RNL34 RNN34 RNP34 RNR34 RNT34 RNV34 RNX34 RNZ34 ROB34 ROD34 ROF34 ROH34 ROJ34 ROL34 RON34 ROP34 ROR34 ROT34 ROV34 ROX34 ROZ34 RPB34 RPD34 RPF34 RPH34 RPJ34 RPL34 RPN34 RPP34 RPR34 RPT34 RPV34 RPX34 RPZ34 RQB34 RQD34 RQF34 RQH34 RQJ34 RQL34 RQN34 RQP34 RQR34 RQT34 RQV34 RQX34 RQZ34 RRB34 RRD34 RRF34 RRH34 RRJ34 RRL34 RRN34 RRP34 RRR34 RRT34 RRV34 RRX34 RRZ34 RSB34 RSD34 RSF34 RSH34 RSJ34 RSL34 RSN34 RSP34 RSR34 RST34 RSV34 RSX34 RSZ34 RTB34 RTD34 RTF34 RTH34 RTJ34 RTL34 RTN34 RTP34 RTR34 RTT34 RTV34 RTX34 RTZ34 RUB34 RUD34 RUF34 RUH34 RUJ34 RUL34 RUN34 RUP34 RUR34 RUT34 RUV34 RUX34 RUZ34 RVB34 RVD34 RVF34 RVH34 RVJ34 RVL34 RVN34 RVP34 RVR34 RVT34 RVV34 RVX34 RVZ34 RWB34 RWD34 RWF34 RWH34 RWJ34 RWL34 RWN34 RWP34 RWR34 RWT34 RWV34 RWX34 RWZ34 RXB34 RXD34 RXF34 RXH34 RXJ34 RXL34 RXN34 RXP34 RXR34 RXT34 RXV34 RXX34 RXZ34 RYB34 RYD34 RYF34 RYH34 RYJ34 RYL34 RYN34 RYP34 RYR34 RYT34 RYV34 RYX34 RYZ34 RZB34 RZD34 RZF34 RZH34 RZJ34 RZL34 RZN34 RZP34 RZR34 RZT34 RZV34 RZX34 RZZ34 SAB34 SAD34 SAF34 SAH34 SAJ34 SAL34 SAN34 SAP34 SAR34 SAT34 SAV34 SAX34 SAZ34 SBB34 SBD34 SBF34 SBH34 SBJ34 SBL34 SBN34 SBP34 SBR34 SBT34 SBV34 SBX34 SBZ34 SCB34 SCD34 SCF34 SCH34 SCJ34 SCL34 SCN34 SCP34 SCR34 SCT34 SCV34 SCX34 SCZ34 SDB34 SDD34 SDF34 SDH34 SDJ34 SDL34 SDN34 SDP34 SDR34 SDT34 SDV34 SDX34 SDZ34 SEB34 SED34 SEF34 SEH34 SEJ34 SEL34 SEN34 SEP34 SER34 SET34 SEV34 SEX34 SEZ34 SFB34 SFD34 SFF34 SFH34 SFJ34 SFL34 SFN34 SFP34 SFR34 SFT34 SFV34 SFX34 SFZ34 SGB34 SGD34 SGF34 SGH34 SGJ34 SGL34 SGN34 SGP34 SGR34 SGT34 SGV34 SGX34 SGZ34 SHB34 SHD34 SHF34 SHH34 SHJ34 SHL34 SHN34 SHP34 SHR34 SHT34 SHV34 SHX34 SHZ34 SIB34 SID34 SIF34 SIH34 SIJ34 SIL34 SIN34 SIP34 SIR34 SIT34 SIV34 SIX34 SIZ34 SJB34 SJD34 SJF34 SJH34 SJJ34 SJL34 SJN34 SJP34 SJR34 SJT34 SJV34 SJX34 SJZ34 SKB34 SKD34 SKF34 SKH34 SKJ34 SKL34 SKN34 SKP34 SKR34 SKT34 SKV34 SKX34 SKZ34 SLB34 SLD34 SLF34 SLH34 SLJ34 SLL34 SLN34 SLP34 SLR34 SLT34 SLV34 SLX34 SLZ34 SMB34 SMD34 SMF34 SMH34 SMJ34 SML34 SMN34 SMP34 SMR34 SMT34 SMV34 SMX34 SMZ34 SNB34 SND34 SNF34 SNH34 SNJ34 SNL34 SNN34 SNP34 SNR34 SNT34 SNV34 SNX34 SNZ34 SOB34 SOD34 SOF34 SOH34 SOJ34 SOL34 SON34 SOP34 SOR34 SOT34 SOV34 SOX34 SOZ34 SPB34 SPD34 SPF34 SPH34 SPJ34 SPL34 SPN34 SPP34 SPR34 SPT34 SPV34 SPX34 SPZ34 SQB34 SQD34 SQF34 SQH34 SQJ34 SQL34 SQN34 SQP34 SQR34 SQT34 SQV34 SQX34 SQZ34 SRB34 SRD34 SRF34 SRH34 SRJ34 SRL34 SRN34 SRP34 SRR34 SRT34 SRV34 SRX34 SRZ34 SSB34 SSD34 SSF34 SSH34 SSJ34 SSL34 SSN34 SSP34 SSR34 SST34 SSV34 SSX34 SSZ34 STB34 STD34 STF34 STH34 STJ34 STL34 STN34 STP34 STR34 STT34 STV34 STX34 STZ34 SUB34 SUD34 SUF34 SUH34 SUJ34 SUL34 SUN34 SUP34 SUR34 SUT34 SUV34 SUX34 SUZ34 SVB34 SVD34 SVF34 SVH34 SVJ34 SVL34 SVN34 SVP34 SVR34 SVT34 SVV34 SVX34 SVZ34 SWB34 SWD34 SWF34 SWH34 SWJ34 SWL34 SWN34 SWP34 SWR34 SWT34 SWV34 SWX34 SWZ34 SXB34 SXD34 SXF34 SXH34 SXJ34 SXL34 SXN34 SXP34 SXR34 SXT34 SXV34 SXX34 SXZ34 SYB34 SYD34 SYF34 SYH34 SYJ34 SYL34 SYN34 SYP34 SYR34 SYT34 SYV34 SYX34 SYZ34 SZB34 SZD34 SZF34 SZH34 SZJ34 SZL34 SZN34 SZP34 SZR34 SZT34 SZV34 SZX34 SZZ34 TAB34 TAD34 TAF34 TAH34 TAJ34 TAL34 TAN34 TAP34 TAR34 TAT34 TAV34 TAX34 TAZ34 TBB34 TBD34 TBF34 TBH34 TBJ34 TBL34 TBN34 TBP34 TBR34 TBT34 TBV34 TBX34 TBZ34 TCB34 TCD34 TCF34 TCH34 TCJ34 TCL34 TCN34 TCP34 TCR34 TCT34 TCV34 TCX34 TCZ34 TDB34 TDD34 TDF34 TDH34 TDJ34 TDL34 TDN34 TDP34 TDR34 TDT34 TDV34 TDX34 TDZ34 TEB34 TED34 TEF34 TEH34 TEJ34 TEL34 TEN34 TEP34 TER34 TET34 TEV34 TEX34 TEZ34 TFB34 TFD34 TFF34 TFH34 TFJ34 TFL34 TFN34 TFP34 TFR34 TFT34 TFV34 TFX34 TFZ34 TGB34 TGD34 TGF34 TGH34 TGJ34 TGL34 TGN34 TGP34 TGR34 TGT34 TGV34 TGX34 TGZ34 THB34 THD34 THF34 THH34 THJ34 THL34 THN34 THP34 THR34 THT34 THV34 THX34 THZ34 TIB34 TID34 TIF34 TIH34 TIJ34 TIL34 TIN34 TIP34 TIR34 TIT34 TIV34 TIX34 TIZ34 TJB34 TJD34 TJF34 TJH34 TJJ34 TJL34 TJN34 TJP34 TJR34 TJT34 TJV34 TJX34 TJZ34 TKB34 TKD34 TKF34 TKH34 TKJ34 TKL34 TKN34 TKP34 TKR34 TKT34 TKV34 TKX34 TKZ34 TLB34 TLD34 TLF34 TLH34 TLJ34 TLL34 TLN34 TLP34 TLR34 TLT34 TLV34 TLX34 TLZ34 TMB34 TMD34 TMF34 TMH34 TMJ34 TML34 TMN34 TMP34 TMR34 TMT34 TMV34 TMX34 TMZ34 TNB34 TND34 TNF34 TNH34 TNJ34 TNL34 TNN34 TNP34 TNR34 TNT34 TNV34 TNX34 TNZ34 TOB34 TOD34 TOF34 TOH34 TOJ34 TOL34 TON34 TOP34 TOR34 TOT34 TOV34 TOX34 TOZ34 TPB34 TPD34 TPF34 TPH34 TPJ34 TPL34 TPN34 TPP34 TPR34 TPT34 TPV34 TPX34 TPZ34 TQB34 TQD34 TQF34 TQH34 TQJ34 TQL34 TQN34 TQP34 TQR34 TQT34 TQV34 TQX34 TQZ34 TRB34 TRD34 TRF34 TRH34 TRJ34 TRL34 TRN34 TRP34 TRR34 TRT34 TRV34 TRX34 TRZ34 TSB34 TSD34 TSF34 TSH34 TSJ34 TSL34 TSN34 TSP34 TSR34 TST34 TSV34 TSX34 TSZ34 TTB34 TTD34 TTF34 TTH34 TTJ34 TTL34 TTN34 TTP34 TTR34 TTT34 TTV34 TTX34 TTZ34 TUB34 TUD34 TUF34 TUH34 TUJ34 TUL34 TUN34 TUP34 TUR34 TUT34 TUV34 TUX34 TUZ34 TVB34 TVD34 TVF34 TVH34 TVJ34 TVL34 TVN34 TVP34 TVR34 TVT34 TVV34 TVX34 TVZ34 TWB34 TWD34 TWF34 TWH34 TWJ34 TWL34 TWN34 TWP34 TWR34 TWT34 TWV34 TWX34 TWZ34 TXB34 TXD34 TXF34 TXH34 TXJ34 TXL34 TXN34 TXP34 TXR34 TXT34 TXV34 TXX34 TXZ34 TYB34 TYD34 TYF34 TYH34 TYJ34 TYL34 TYN34 TYP34 TYR34 TYT34 TYV34 TYX34 TYZ34 TZB34 TZD34 TZF34 TZH34 TZJ34 TZL34 TZN34 TZP34 TZR34 TZT34 TZV34 TZX34 TZZ34 UAB34 UAD34 UAF34 UAH34 UAJ34 UAL34 UAN34 UAP34 UAR34 UAT34 UAV34 UAX34 UAZ34 UBB34 UBD34 UBF34 UBH34 UBJ34 UBL34 UBN34 UBP34 UBR34 UBT34 UBV34 UBX34 UBZ34 UCB34 UCD34 UCF34 UCH34 UCJ34 UCL34 UCN34 UCP34 UCR34 UCT34 UCV34 UCX34 UCZ34 UDB34 UDD34 UDF34 UDH34 UDJ34 UDL34 UDN34 UDP34 UDR34 UDT34 UDV34 UDX34 UDZ34 UEB34 UED34 UEF34 UEH34 UEJ34 UEL34 UEN34 UEP34 UER34 UET34 UEV34 UEX34 UEZ34 UFB34 UFD34 UFF34 UFH34 UFJ34 UFL34 UFN34 UFP34 UFR34 UFT34 UFV34 UFX34 UFZ34 UGB34 UGD34 UGF34 UGH34 UGJ34 UGL34 UGN34 UGP34 UGR34 UGT34 UGV34 UGX34 UGZ34 UHB34 UHD34 UHF34 UHH34 UHJ34 UHL34 UHN34 UHP34 UHR34 UHT34 UHV34 UHX34 UHZ34 UIB34 UID34 UIF34 UIH34 UIJ34 UIL34 UIN34 UIP34 UIR34 UIT34 UIV34 UIX34 UIZ34 UJB34 UJD34 UJF34 UJH34 UJJ34 UJL34 UJN34 UJP34 UJR34 UJT34 UJV34 UJX34 UJZ34 UKB34 UKD34 UKF34 UKH34 UKJ34 UKL34 UKN34 UKP34 UKR34 UKT34 UKV34 UKX34 UKZ34 ULB34 ULD34 ULF34 ULH34 ULJ34 ULL34 ULN34 ULP34 ULR34 ULT34 ULV34 ULX34 ULZ34 UMB34 UMD34 UMF34 UMH34 UMJ34 UML34 UMN34 UMP34 UMR34 UMT34 UMV34 UMX34 UMZ34 UNB34 UND34 UNF34 UNH34 UNJ34 UNL34 UNN34 UNP34 UNR34 UNT34 UNV34 UNX34 UNZ34 UOB34 UOD34 UOF34 UOH34 UOJ34 UOL34 UON34 UOP34 UOR34 UOT34 UOV34 UOX34 UOZ34 UPB34 UPD34 UPF34 UPH34 UPJ34 UPL34 UPN34 UPP34 UPR34 UPT34 UPV34 UPX34 UPZ34 UQB34 UQD34 UQF34 UQH34 UQJ34 UQL34 UQN34 UQP34 UQR34 UQT34 UQV34 UQX34 UQZ34 URB34 URD34 URF34 URH34 URJ34 URL34 URN34 URP34 URR34 URT34 URV34 URX34 URZ34 USB34 USD34 USF34 USH34 USJ34 USL34 USN34 USP34 USR34 UST34 USV34 USX34 USZ34 UTB34 UTD34 UTF34 UTH34 UTJ34 UTL34 UTN34 UTP34 UTR34 UTT34 UTV34 UTX34 UTZ34 UUB34 UUD34 UUF34 UUH34 UUJ34 UUL34 UUN34 UUP34 UUR34 UUT34 UUV34 UUX34 UUZ34 UVB34 UVD34 UVF34 UVH34 UVJ34 UVL34 UVN34 UVP34 UVR34 UVT34 UVV34 UVX34 UVZ34 UWB34 UWD34 UWF34 UWH34 UWJ34 UWL34 UWN34 UWP34 UWR34 UWT34 UWV34 UWX34 UWZ34 UXB34 UXD34 UXF34 UXH34 UXJ34 UXL34 UXN34 UXP34 UXR34 UXT34 UXV34 UXX34 UXZ34 UYB34 UYD34 UYF34 UYH34 UYJ34 UYL34 UYN34 UYP34 UYR34 UYT34 UYV34 UYX34 UYZ34 UZB34 UZD34 UZF34 UZH34 UZJ34 UZL34 UZN34 UZP34 UZR34 UZT34 UZV34 UZX34 UZZ34 VAB34 VAD34 VAF34 VAH34 VAJ34 VAL34 VAN34 VAP34 VAR34 VAT34 VAV34 VAX34 VAZ34 VBB34 VBD34 VBF34 VBH34 VBJ34 VBL34 VBN34 VBP34 VBR34 VBT34 VBV34 VBX34 VBZ34 VCB34 VCD34 VCF34 VCH34 VCJ34 VCL34 VCN34 VCP34 VCR34 VCT34 VCV34 VCX34 VCZ34 VDB34 VDD34 VDF34 VDH34 VDJ34 VDL34 VDN34 VDP34 VDR34 VDT34 VDV34 VDX34 VDZ34 VEB34 VED34 VEF34 VEH34 VEJ34 VEL34 VEN34 VEP34 VER34 VET34 VEV34 VEX34 VEZ34 VFB34 VFD34 VFF34 VFH34 VFJ34 VFL34 VFN34 VFP34 VFR34 VFT34 VFV34 VFX34 VFZ34 VGB34 VGD34 VGF34 VGH34 VGJ34 VGL34 VGN34 VGP34 VGR34 VGT34 VGV34 VGX34 VGZ34 VHB34 VHD34 VHF34 VHH34 VHJ34 VHL34 VHN34 VHP34 VHR34 VHT34 VHV34 VHX34 VHZ34 VIB34 VID34 VIF34 VIH34 VIJ34 VIL34 VIN34 VIP34 VIR34 VIT34 VIV34 VIX34 VIZ34 VJB34 VJD34 VJF34 VJH34 VJJ34 VJL34 VJN34 VJP34 VJR34 VJT34 VJV34 VJX34 VJZ34 VKB34 VKD34 VKF34 VKH34 VKJ34 VKL34 VKN34 VKP34 VKR34 VKT34 VKV34 VKX34 VKZ34 VLB34 VLD34 VLF34 VLH34 VLJ34 VLL34 VLN34 VLP34 VLR34 VLT34 VLV34 VLX34 VLZ34 VMB34 VMD34 VMF34 VMH34 VMJ34 VML34 VMN34 VMP34 VMR34 VMT34 VMV34 VMX34 VMZ34 VNB34 VND34 VNF34 VNH34 VNJ34 VNL34 VNN34 VNP34 VNR34 VNT34 VNV34 VNX34 VNZ34 VOB34 VOD34 VOF34 VOH34 VOJ34 VOL34 VON34 VOP34 VOR34 VOT34 VOV34 VOX34 VOZ34 VPB34 VPD34 VPF34 VPH34 VPJ34 VPL34 VPN34 VPP34 VPR34 VPT34 VPV34 VPX34 VPZ34 VQB34 VQD34 VQF34 VQH34 VQJ34 VQL34 VQN34 VQP34 VQR34 VQT34 VQV34 VQX34 VQZ34 VRB34 VRD34 VRF34 VRH34 VRJ34 VRL34 VRN34 VRP34 VRR34 VRT34 VRV34 VRX34 VRZ34 VSB34 VSD34 VSF34 VSH34 VSJ34 VSL34 VSN34 VSP34 VSR34 VST34 VSV34 VSX34 VSZ34 VTB34 VTD34 VTF34 VTH34 VTJ34 VTL34 VTN34 VTP34 VTR34 VTT34 VTV34 VTX34 VTZ34 VUB34 VUD34 VUF34 VUH34 VUJ34 VUL34 VUN34 VUP34 VUR34 VUT34 VUV34 VUX34 VUZ34 VVB34 VVD34 VVF34 VVH34 VVJ34 VVL34 VVN34 VVP34 VVR34 VVT34 VVV34 VVX34 VVZ34 VWB34 VWD34 VWF34 VWH34 VWJ34 VWL34 VWN34 VWP34 VWR34 VWT34 VWV34 VWX34 VWZ34 VXB34 VXD34 VXF34 VXH34 VXJ34 VXL34 VXN34 VXP34 VXR34 VXT34 VXV34 VXX34 VXZ34 VYB34 VYD34 VYF34 VYH34 VYJ34 VYL34 VYN34 VYP34 VYR34 VYT34 VYV34 VYX34 VYZ34 VZB34 VZD34 VZF34 VZH34 VZJ34 VZL34 VZN34 VZP34 VZR34 VZT34 VZV34 VZX34 VZZ34 WAB34 WAD34 WAF34 WAH34 WAJ34 WAL34 WAN34 WAP34 WAR34 WAT34 WAV34 WAX34 WAZ34 WBB34 WBD34 WBF34 WBH34 WBJ34 WBL34 WBN34 WBP34 WBR34 WBT34 WBV34 WBX34 WBZ34 WCB34 WCD34 WCF34 WCH34 WCJ34 WCL34 WCN34 WCP34 WCR34 WCT34 WCV34 WCX34 WCZ34 WDB34 WDD34 WDF34 WDH34 WDJ34 WDL34 WDN34 WDP34 WDR34 WDT34 WDV34 WDX34 WDZ34 WEB34 WED34 WEF34 WEH34 WEJ34 WEL34 WEN34 WEP34 WER34 WET34 WEV34 WEX34 WEZ34 WFB34 WFD34 WFF34 WFH34 WFJ34 WFL34 WFN34 WFP34 WFR34 WFT34 WFV34 WFX34 WFZ34 WGB34 WGD34 WGF34 WGH34 WGJ34 WGL34 WGN34 WGP34 WGR34 WGT34 WGV34 WGX34 WGZ34 WHB34 WHD34 WHF34 WHH34 WHJ34 WHL34 WHN34 WHP34 WHR34 WHT34 WHV34 WHX34 WHZ34 WIB34 WID34 WIF34 WIH34 WIJ34 WIL34 WIN34 WIP34 WIR34 WIT34 WIV34 WIX34 WIZ34 WJB34 WJD34 WJF34 WJH34 WJJ34 WJL34 WJN34 WJP34 WJR34 WJT34 WJV34 WJX34 WJZ34 WKB34 WKD34 WKF34 WKH34 WKJ34 WKL34 WKN34 WKP34 WKR34 WKT34 WKV34 WKX34 WKZ34 WLB34 WLD34 WLF34 WLH34 WLJ34 WLL34 WLN34 WLP34 WLR34 WLT34 WLV34 WLX34 WLZ34 WMB34 WMD34 WMF34 WMH34 WMJ34 WML34 WMN34 WMP34 WMR34 WMT34 WMV34 WMX34 WMZ34 WNB34 WND34 WNF34 WNH34 WNJ34 WNL34 WNN34 WNP34 WNR34 WNT34 WNV34 WNX34 WNZ34 WOB34 WOD34 WOF34 WOH34 WOJ34 WOL34 WON34 WOP34 WOR34 WOT34 WOV34 WOX34 WOZ34 WPB34 WPD34 WPF34 WPH34 WPJ34 WPL34 WPN34 WPP34 WPR34 WPT34 WPV34 WPX34 WPZ34 WQB34 WQD34 WQF34 WQH34 WQJ34 WQL34 WQN34 WQP34 WQR34 WQT34 WQV34 WQX34 WQZ34 WRB34 WRD34 WRF34 WRH34 WRJ34 WRL34 WRN34 WRP34 WRR34 WRT34 WRV34 WRX34 WRZ34 WSB34 WSD34 WSF34 WSH34 WSJ34 WSL34 WSN34 WSP34 WSR34 WST34 WSV34 WSX34 WSZ34 WTB34 WTD34 WTF34 WTH34 WTJ34 WTL34 WTN34 WTP34 WTR34 WTT34 WTV34 WTX34 WTZ34 WUB34 WUD34 WUF34 WUH34 WUJ34 WUL34 WUN34 WUP34 WUR34 WUT34 WUV34 WUX34 WUZ34 WVB34 WVD34 WVF34 WVH34 WVJ34 WVL34 WVN34 WVP34 WVR34 WVT34 WVV34 WVX34 WVZ34 WWB34 WWD34 WWF34 WWH34 WWJ34 WWL34 WWN34 WWP34 WWR34 WWT34 WWV34 WWX34 WWZ34 WXB34 WXD34 WXF34 WXH34 WXJ34 WXL34 WXN34 WXP34 WXR34 WXT34 WXV34 WXX34 WXZ34 WYB34 WYD34 WYF34 WYH34 WYJ34 WYL34 WYN34 WYP34 WYR34 WYT34 WYV34 WYX34 WYZ34 WZB34 WZD34 WZF34 WZH34 WZJ34 WZL34 WZN34 WZP34 WZR34 WZT34 WZV34 WZX34 WZZ34 XAB34 XAD34 XAF34 XAH34 XAJ34 XAL34 XAN34 XAP34 XAR34 XAT34 XAV34 XAX34 XAZ34 XBB34 XBD34 XBF34 XBH34 XBJ34 XBL34 XBN34 XBP34 XBR34 XBT34 XBV34 XBX34 XBZ34 XCB34 XCD34 XCF34 XCH34 XCJ34 XCL34 XCN34 XCP34 XCR34 XCT34 XCV34 XCX34 XCZ34 XDB34 XDD34 XDF34 XDH34 XDJ34 XDL34 XDN34 XDP34 XDR34 XDT34 XDV34 XDX34 XDZ34 XEB34 XED34 XEF34 XEH34 XEJ34 XEL34 XEN34 XEP34 XER34 XET34 XEV34 XEX34 XEZ34 XFB34 XFD34">
    <cfRule type="cellIs" dxfId="33" priority="353" operator="equal">
      <formula>"Getin Leasing S.A."</formula>
    </cfRule>
  </conditionalFormatting>
  <conditionalFormatting sqref="B57">
    <cfRule type="cellIs" dxfId="32" priority="16" operator="equal">
      <formula>"Getin Leasing S.A."</formula>
    </cfRule>
  </conditionalFormatting>
  <conditionalFormatting sqref="B7">
    <cfRule type="cellIs" dxfId="31" priority="20" operator="equal">
      <formula>"Getin Leasing S.A."</formula>
    </cfRule>
  </conditionalFormatting>
  <conditionalFormatting sqref="B8:B26">
    <cfRule type="cellIs" dxfId="30" priority="19" operator="equal">
      <formula>"Getin Leasing S.A."</formula>
    </cfRule>
  </conditionalFormatting>
  <conditionalFormatting sqref="B32">
    <cfRule type="cellIs" dxfId="29" priority="18" operator="equal">
      <formula>"Getin Leasing S.A."</formula>
    </cfRule>
  </conditionalFormatting>
  <conditionalFormatting sqref="B33:B51">
    <cfRule type="cellIs" dxfId="28" priority="17" operator="equal">
      <formula>"Getin Leasing S.A."</formula>
    </cfRule>
  </conditionalFormatting>
  <conditionalFormatting sqref="B58:B76">
    <cfRule type="cellIs" dxfId="27" priority="15" operator="equal">
      <formula>"Getin Leasing S.A."</formula>
    </cfRule>
  </conditionalFormatting>
  <conditionalFormatting sqref="B82">
    <cfRule type="cellIs" dxfId="26" priority="14" operator="equal">
      <formula>"Getin Leasing S.A."</formula>
    </cfRule>
  </conditionalFormatting>
  <conditionalFormatting sqref="B83:B101">
    <cfRule type="cellIs" dxfId="25" priority="13" operator="equal">
      <formula>"Getin Leasing S.A."</formula>
    </cfRule>
  </conditionalFormatting>
  <conditionalFormatting sqref="B131">
    <cfRule type="cellIs" dxfId="24" priority="10" operator="equal">
      <formula>"Getin Leasing S.A."</formula>
    </cfRule>
  </conditionalFormatting>
  <conditionalFormatting sqref="B132:B150">
    <cfRule type="cellIs" dxfId="23" priority="9" operator="equal">
      <formula>"Getin Leasing S.A."</formula>
    </cfRule>
  </conditionalFormatting>
  <conditionalFormatting sqref="B157">
    <cfRule type="cellIs" dxfId="22" priority="8" operator="equal">
      <formula>"Getin Leasing S.A."</formula>
    </cfRule>
  </conditionalFormatting>
  <conditionalFormatting sqref="B158:B176">
    <cfRule type="cellIs" dxfId="21" priority="7" operator="equal">
      <formula>"Getin Leasing S.A."</formula>
    </cfRule>
  </conditionalFormatting>
  <conditionalFormatting sqref="B107">
    <cfRule type="cellIs" dxfId="20" priority="4" operator="equal">
      <formula>"Getin Leasing S.A."</formula>
    </cfRule>
  </conditionalFormatting>
  <conditionalFormatting sqref="B108:B126">
    <cfRule type="cellIs" dxfId="19" priority="3" operator="equal">
      <formula>"Getin Leasing S.A."</formula>
    </cfRule>
  </conditionalFormatting>
  <conditionalFormatting sqref="B183">
    <cfRule type="cellIs" dxfId="18" priority="2" operator="equal">
      <formula>"Getin Leasing S.A."</formula>
    </cfRule>
  </conditionalFormatting>
  <conditionalFormatting sqref="B184:B202">
    <cfRule type="cellIs" dxfId="17" priority="1" operator="equal">
      <formula>"Getin Leasing S.A."</formula>
    </cfRule>
  </conditionalFormatting>
  <pageMargins left="0.7" right="0.7" top="0.75" bottom="0.75" header="0.3" footer="0.3"/>
  <pageSetup paperSize="9" orientation="portrait" horizont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Y79"/>
  <sheetViews>
    <sheetView zoomScale="60" zoomScaleNormal="60" workbookViewId="0"/>
  </sheetViews>
  <sheetFormatPr defaultColWidth="9.140625" defaultRowHeight="14.25" x14ac:dyDescent="0.2"/>
  <cols>
    <col min="1" max="1" width="4.5703125" style="11" customWidth="1"/>
    <col min="2" max="2" width="63" style="11" customWidth="1"/>
    <col min="3" max="3" width="16.7109375" style="11" bestFit="1" customWidth="1"/>
    <col min="4" max="4" width="15.28515625" style="11" customWidth="1"/>
    <col min="5" max="5" width="11.85546875" style="11" bestFit="1" customWidth="1"/>
    <col min="6" max="7" width="10.85546875" style="11" customWidth="1"/>
    <col min="8" max="8" width="17.42578125" style="11" bestFit="1" customWidth="1"/>
    <col min="9" max="10" width="10.85546875" style="11" customWidth="1"/>
    <col min="11" max="11" width="13" style="11" bestFit="1" customWidth="1"/>
    <col min="12" max="12" width="11.85546875" style="11" bestFit="1" customWidth="1"/>
    <col min="13" max="13" width="17.42578125" style="11" bestFit="1" customWidth="1"/>
    <col min="14" max="17" width="10.85546875" style="11" customWidth="1"/>
    <col min="18" max="18" width="12" style="11" customWidth="1"/>
    <col min="19" max="26" width="10.85546875" style="11" customWidth="1"/>
    <col min="27" max="27" width="13.85546875" style="11" customWidth="1"/>
    <col min="28" max="31" width="10.85546875" style="11" customWidth="1"/>
    <col min="32" max="32" width="13.28515625" style="11" customWidth="1"/>
    <col min="33" max="33" width="17.28515625" style="11" customWidth="1"/>
    <col min="34" max="34" width="11.7109375" style="11" bestFit="1" customWidth="1"/>
    <col min="35" max="38" width="10.85546875" style="11" customWidth="1"/>
    <col min="39" max="39" width="17.7109375" style="11" customWidth="1"/>
    <col min="40" max="53" width="22.7109375" style="11" customWidth="1"/>
    <col min="54" max="54" width="19.42578125" style="11" customWidth="1"/>
    <col min="55" max="55" width="19.140625" style="11" customWidth="1"/>
    <col min="56" max="56" width="20.140625" style="11" customWidth="1"/>
    <col min="57" max="16384" width="9.140625" style="11"/>
  </cols>
  <sheetData>
    <row r="1" spans="1:40" ht="15" x14ac:dyDescent="0.25">
      <c r="A1" s="12" t="s">
        <v>79</v>
      </c>
    </row>
    <row r="2" spans="1:40" ht="15" x14ac:dyDescent="0.25">
      <c r="A2" s="12"/>
    </row>
    <row r="3" spans="1:40" ht="15" x14ac:dyDescent="0.25">
      <c r="A3" s="13" t="s">
        <v>141</v>
      </c>
      <c r="C3" s="13" t="s">
        <v>78</v>
      </c>
    </row>
    <row r="6" spans="1:40" s="21" customFormat="1" ht="85.5" x14ac:dyDescent="0.2">
      <c r="A6" s="14" t="s">
        <v>26</v>
      </c>
      <c r="B6" s="14" t="s">
        <v>27</v>
      </c>
      <c r="C6" s="15" t="s">
        <v>82</v>
      </c>
      <c r="D6" s="14" t="s">
        <v>28</v>
      </c>
      <c r="E6" s="14" t="s">
        <v>29</v>
      </c>
      <c r="F6" s="14" t="s">
        <v>30</v>
      </c>
      <c r="G6" s="14" t="s">
        <v>31</v>
      </c>
      <c r="H6" s="14" t="s">
        <v>32</v>
      </c>
      <c r="I6" s="14" t="s">
        <v>33</v>
      </c>
      <c r="J6" s="14" t="s">
        <v>34</v>
      </c>
      <c r="K6" s="14" t="s">
        <v>35</v>
      </c>
      <c r="L6" s="15" t="s">
        <v>1</v>
      </c>
      <c r="M6" s="14" t="s">
        <v>36</v>
      </c>
      <c r="N6" s="14" t="s">
        <v>37</v>
      </c>
      <c r="O6" s="14" t="s">
        <v>38</v>
      </c>
      <c r="P6" s="14" t="s">
        <v>39</v>
      </c>
      <c r="Q6" s="14" t="s">
        <v>40</v>
      </c>
      <c r="R6" s="14" t="s">
        <v>41</v>
      </c>
      <c r="S6" s="14" t="s">
        <v>42</v>
      </c>
      <c r="T6" s="14" t="s">
        <v>43</v>
      </c>
      <c r="U6" s="14" t="s">
        <v>44</v>
      </c>
      <c r="V6" s="14" t="s">
        <v>45</v>
      </c>
      <c r="W6" s="15" t="s">
        <v>2</v>
      </c>
      <c r="X6" s="14" t="s">
        <v>46</v>
      </c>
      <c r="Y6" s="14" t="s">
        <v>47</v>
      </c>
      <c r="Z6" s="14" t="s">
        <v>48</v>
      </c>
      <c r="AA6" s="15" t="s">
        <v>49</v>
      </c>
      <c r="AB6" s="14" t="s">
        <v>50</v>
      </c>
      <c r="AC6" s="14" t="s">
        <v>51</v>
      </c>
      <c r="AD6" s="14" t="s">
        <v>52</v>
      </c>
      <c r="AE6" s="76" t="s">
        <v>53</v>
      </c>
      <c r="AF6" s="36" t="s">
        <v>54</v>
      </c>
      <c r="AG6" s="36" t="s">
        <v>80</v>
      </c>
      <c r="AH6" s="19" t="s">
        <v>55</v>
      </c>
      <c r="AI6" s="14" t="s">
        <v>56</v>
      </c>
      <c r="AJ6" s="14" t="s">
        <v>57</v>
      </c>
      <c r="AK6" s="14" t="s">
        <v>58</v>
      </c>
      <c r="AL6" s="14" t="s">
        <v>0</v>
      </c>
      <c r="AM6" s="15" t="s">
        <v>81</v>
      </c>
      <c r="AN6" s="20"/>
    </row>
    <row r="7" spans="1:40" x14ac:dyDescent="0.2">
      <c r="A7" s="22" t="s">
        <v>3</v>
      </c>
      <c r="B7" s="4" t="s">
        <v>144</v>
      </c>
      <c r="C7" s="7">
        <f>IFERROR(leasing!C7+pożyczki!C7,"-")</f>
        <v>34</v>
      </c>
      <c r="D7" s="7">
        <f>IFERROR(leasing!D7+pożyczki!D7,"-")</f>
        <v>8</v>
      </c>
      <c r="E7" s="7">
        <f>IFERROR(leasing!E7+pożyczki!E7,"-")</f>
        <v>17</v>
      </c>
      <c r="F7" s="7">
        <f>IFERROR(leasing!F7+pożyczki!F7,"-")</f>
        <v>16</v>
      </c>
      <c r="G7" s="7">
        <f>IFERROR(leasing!G7+pożyczki!G7,"-")</f>
        <v>1</v>
      </c>
      <c r="H7" s="7">
        <f>IFERROR(leasing!H7+pożyczki!H7,"-")</f>
        <v>5</v>
      </c>
      <c r="I7" s="7">
        <f>IFERROR(leasing!I7+pożyczki!I7,"-")</f>
        <v>3</v>
      </c>
      <c r="J7" s="7">
        <f>IFERROR(leasing!J7+pożyczki!J7,"-")</f>
        <v>0</v>
      </c>
      <c r="K7" s="7">
        <f>IFERROR(leasing!K7+pożyczki!K7,"-")</f>
        <v>1</v>
      </c>
      <c r="L7" s="7">
        <f>IFERROR(leasing!L7+pożyczki!L7,"-")</f>
        <v>35</v>
      </c>
      <c r="M7" s="7">
        <f>IFERROR(leasing!M7+pożyczki!M7,"-")</f>
        <v>0</v>
      </c>
      <c r="N7" s="7">
        <f>IFERROR(leasing!N7+pożyczki!N7,"-")</f>
        <v>9</v>
      </c>
      <c r="O7" s="7">
        <f>IFERROR(leasing!O7+pożyczki!O7,"-")</f>
        <v>0</v>
      </c>
      <c r="P7" s="7">
        <f>IFERROR(leasing!P7+pożyczki!P7,"-")</f>
        <v>4</v>
      </c>
      <c r="Q7" s="7">
        <f>IFERROR(leasing!Q7+pożyczki!Q7,"-")</f>
        <v>1</v>
      </c>
      <c r="R7" s="7">
        <f>IFERROR(leasing!R7+pożyczki!R7,"-")</f>
        <v>1</v>
      </c>
      <c r="S7" s="7">
        <f>IFERROR(leasing!S7+pożyczki!S7,"-")</f>
        <v>0</v>
      </c>
      <c r="T7" s="7">
        <f>IFERROR(leasing!T7+pożyczki!T7,"-")</f>
        <v>0</v>
      </c>
      <c r="U7" s="7">
        <f>IFERROR(leasing!U7+pożyczki!U7,"-")</f>
        <v>2</v>
      </c>
      <c r="V7" s="7">
        <f>IFERROR(leasing!V7+pożyczki!V7,"-")</f>
        <v>18</v>
      </c>
      <c r="W7" s="7">
        <f>IFERROR(leasing!W7+pożyczki!W7,"-")</f>
        <v>0</v>
      </c>
      <c r="X7" s="7">
        <f>IFERROR(leasing!X7+pożyczki!X7,"-")</f>
        <v>0</v>
      </c>
      <c r="Y7" s="7">
        <f>IFERROR(leasing!Y7+pożyczki!Y7,"-")</f>
        <v>0</v>
      </c>
      <c r="Z7" s="7">
        <f>IFERROR(leasing!Z7+pożyczki!Z7,"-")</f>
        <v>0</v>
      </c>
      <c r="AA7" s="7">
        <f>IFERROR(leasing!AA7+pożyczki!AA7,"-")</f>
        <v>208</v>
      </c>
      <c r="AB7" s="7">
        <f>IFERROR(leasing!AB7+pożyczki!AB7,"-")</f>
        <v>1</v>
      </c>
      <c r="AC7" s="7">
        <f>IFERROR(leasing!AC7+pożyczki!AC7,"-")</f>
        <v>0</v>
      </c>
      <c r="AD7" s="7">
        <f>IFERROR(leasing!AD7+pożyczki!AD7,"-")</f>
        <v>207</v>
      </c>
      <c r="AE7" s="7">
        <f>IFERROR(leasing!AE7+pożyczki!AE7,"-")</f>
        <v>0</v>
      </c>
      <c r="AF7" s="7">
        <f>IFERROR(leasing!AF7+pożyczki!AF7,"-")</f>
        <v>277</v>
      </c>
      <c r="AG7" s="7">
        <f>IFERROR(leasing!AG7+pożyczki!AG7,"-")</f>
        <v>0</v>
      </c>
      <c r="AH7" s="7">
        <f>IFERROR(leasing!AH7+pożyczki!AH7,"-")</f>
        <v>0</v>
      </c>
      <c r="AI7" s="7">
        <f>IFERROR(leasing!AI7+pożyczki!AI7,"-")</f>
        <v>0</v>
      </c>
      <c r="AJ7" s="7">
        <f>IFERROR(leasing!AJ7+pożyczki!AJ7,"-")</f>
        <v>0</v>
      </c>
      <c r="AK7" s="7">
        <f>IFERROR(leasing!AK7+pożyczki!AK7,"-")</f>
        <v>0</v>
      </c>
      <c r="AL7" s="7">
        <f>IFERROR(leasing!AL7+pożyczki!AL7,"-")</f>
        <v>0</v>
      </c>
      <c r="AM7" s="7">
        <f>IFERROR(leasing!AM7+pożyczki!AM7,"-")</f>
        <v>277</v>
      </c>
      <c r="AN7" s="5"/>
    </row>
    <row r="8" spans="1:40" x14ac:dyDescent="0.2">
      <c r="A8" s="22" t="s">
        <v>4</v>
      </c>
      <c r="B8" s="4" t="s">
        <v>145</v>
      </c>
      <c r="C8" s="7">
        <f>IFERROR(leasing!C8+pożyczki!C8,"-")</f>
        <v>242</v>
      </c>
      <c r="D8" s="7">
        <f>IFERROR(leasing!D8+pożyczki!D8,"-")</f>
        <v>147</v>
      </c>
      <c r="E8" s="7">
        <f>IFERROR(leasing!E8+pożyczki!E8,"-")</f>
        <v>52</v>
      </c>
      <c r="F8" s="7">
        <f>IFERROR(leasing!F8+pożyczki!F8,"-")</f>
        <v>44</v>
      </c>
      <c r="G8" s="7">
        <f>IFERROR(leasing!G8+pożyczki!G8,"-")</f>
        <v>8</v>
      </c>
      <c r="H8" s="7">
        <f>IFERROR(leasing!H8+pożyczki!H8,"-")</f>
        <v>17</v>
      </c>
      <c r="I8" s="7">
        <f>IFERROR(leasing!I8+pożyczki!I8,"-")</f>
        <v>20</v>
      </c>
      <c r="J8" s="7">
        <f>IFERROR(leasing!J8+pożyczki!J8,"-")</f>
        <v>0</v>
      </c>
      <c r="K8" s="7">
        <f>IFERROR(leasing!K8+pożyczki!K8,"-")</f>
        <v>6</v>
      </c>
      <c r="L8" s="7">
        <f>IFERROR(leasing!L8+pożyczki!L8,"-")</f>
        <v>22</v>
      </c>
      <c r="M8" s="7">
        <f>IFERROR(leasing!M8+pożyczki!M8,"-")</f>
        <v>7</v>
      </c>
      <c r="N8" s="7">
        <f>IFERROR(leasing!N8+pożyczki!N8,"-")</f>
        <v>0</v>
      </c>
      <c r="O8" s="7">
        <f>IFERROR(leasing!O8+pożyczki!O8,"-")</f>
        <v>2</v>
      </c>
      <c r="P8" s="7">
        <f>IFERROR(leasing!P8+pożyczki!P8,"-")</f>
        <v>2</v>
      </c>
      <c r="Q8" s="7">
        <f>IFERROR(leasing!Q8+pożyczki!Q8,"-")</f>
        <v>0</v>
      </c>
      <c r="R8" s="7">
        <f>IFERROR(leasing!R8+pożyczki!R8,"-")</f>
        <v>1</v>
      </c>
      <c r="S8" s="7">
        <f>IFERROR(leasing!S8+pożyczki!S8,"-")</f>
        <v>2</v>
      </c>
      <c r="T8" s="7">
        <f>IFERROR(leasing!T8+pożyczki!T8,"-")</f>
        <v>0</v>
      </c>
      <c r="U8" s="7">
        <f>IFERROR(leasing!U8+pożyczki!U8,"-")</f>
        <v>4</v>
      </c>
      <c r="V8" s="7">
        <f>IFERROR(leasing!V8+pożyczki!V8,"-")</f>
        <v>4</v>
      </c>
      <c r="W8" s="7">
        <f>IFERROR(leasing!W8+pożyczki!W8,"-")</f>
        <v>0</v>
      </c>
      <c r="X8" s="7">
        <f>IFERROR(leasing!X8+pożyczki!X8,"-")</f>
        <v>0</v>
      </c>
      <c r="Y8" s="7">
        <f>IFERROR(leasing!Y8+pożyczki!Y8,"-")</f>
        <v>0</v>
      </c>
      <c r="Z8" s="7">
        <f>IFERROR(leasing!Z8+pożyczki!Z8,"-")</f>
        <v>0</v>
      </c>
      <c r="AA8" s="7">
        <f>IFERROR(leasing!AA8+pożyczki!AA8,"-")</f>
        <v>1</v>
      </c>
      <c r="AB8" s="7">
        <f>IFERROR(leasing!AB8+pożyczki!AB8,"-")</f>
        <v>0</v>
      </c>
      <c r="AC8" s="7">
        <f>IFERROR(leasing!AC8+pożyczki!AC8,"-")</f>
        <v>0</v>
      </c>
      <c r="AD8" s="7">
        <f>IFERROR(leasing!AD8+pożyczki!AD8,"-")</f>
        <v>1</v>
      </c>
      <c r="AE8" s="7">
        <f>IFERROR(leasing!AE8+pożyczki!AE8,"-")</f>
        <v>9</v>
      </c>
      <c r="AF8" s="7">
        <f>IFERROR(leasing!AF8+pożyczki!AF8,"-")</f>
        <v>274</v>
      </c>
      <c r="AG8" s="7">
        <f>IFERROR(leasing!AG8+pożyczki!AG8,"-")</f>
        <v>0</v>
      </c>
      <c r="AH8" s="7">
        <f>IFERROR(leasing!AH8+pożyczki!AH8,"-")</f>
        <v>0</v>
      </c>
      <c r="AI8" s="7">
        <f>IFERROR(leasing!AI8+pożyczki!AI8,"-")</f>
        <v>0</v>
      </c>
      <c r="AJ8" s="7">
        <f>IFERROR(leasing!AJ8+pożyczki!AJ8,"-")</f>
        <v>0</v>
      </c>
      <c r="AK8" s="7">
        <f>IFERROR(leasing!AK8+pożyczki!AK8,"-")</f>
        <v>0</v>
      </c>
      <c r="AL8" s="7">
        <f>IFERROR(leasing!AL8+pożyczki!AL8,"-")</f>
        <v>0</v>
      </c>
      <c r="AM8" s="7">
        <f>IFERROR(leasing!AM8+pożyczki!AM8,"-")</f>
        <v>274</v>
      </c>
      <c r="AN8" s="5"/>
    </row>
    <row r="9" spans="1:40" x14ac:dyDescent="0.2">
      <c r="A9" s="22" t="s">
        <v>5</v>
      </c>
      <c r="B9" s="4" t="s">
        <v>83</v>
      </c>
      <c r="C9" s="7">
        <f>IFERROR(leasing!C9+pożyczki!C9,"-")</f>
        <v>0</v>
      </c>
      <c r="D9" s="7">
        <f>IFERROR(leasing!D9+pożyczki!D9,"-")</f>
        <v>0</v>
      </c>
      <c r="E9" s="7">
        <f>IFERROR(leasing!E9+pożyczki!E9,"-")</f>
        <v>0</v>
      </c>
      <c r="F9" s="7">
        <f>IFERROR(leasing!F9+pożyczki!F9,"-")</f>
        <v>0</v>
      </c>
      <c r="G9" s="7">
        <f>IFERROR(leasing!G9+pożyczki!G9,"-")</f>
        <v>0</v>
      </c>
      <c r="H9" s="7">
        <f>IFERROR(leasing!H9+pożyczki!H9,"-")</f>
        <v>0</v>
      </c>
      <c r="I9" s="7">
        <f>IFERROR(leasing!I9+pożyczki!I9,"-")</f>
        <v>0</v>
      </c>
      <c r="J9" s="7">
        <f>IFERROR(leasing!J9+pożyczki!J9,"-")</f>
        <v>0</v>
      </c>
      <c r="K9" s="7">
        <f>IFERROR(leasing!K9+pożyczki!K9,"-")</f>
        <v>0</v>
      </c>
      <c r="L9" s="7">
        <f>IFERROR(leasing!L9+pożyczki!L9,"-")</f>
        <v>232</v>
      </c>
      <c r="M9" s="7">
        <f>IFERROR(leasing!M9+pożyczki!M9,"-")</f>
        <v>232</v>
      </c>
      <c r="N9" s="7">
        <f>IFERROR(leasing!N9+pożyczki!N9,"-")</f>
        <v>0</v>
      </c>
      <c r="O9" s="7">
        <f>IFERROR(leasing!O9+pożyczki!O9,"-")</f>
        <v>0</v>
      </c>
      <c r="P9" s="7">
        <f>IFERROR(leasing!P9+pożyczki!P9,"-")</f>
        <v>0</v>
      </c>
      <c r="Q9" s="7">
        <f>IFERROR(leasing!Q9+pożyczki!Q9,"-")</f>
        <v>0</v>
      </c>
      <c r="R9" s="7">
        <f>IFERROR(leasing!R9+pożyczki!R9,"-")</f>
        <v>0</v>
      </c>
      <c r="S9" s="7">
        <f>IFERROR(leasing!S9+pożyczki!S9,"-")</f>
        <v>0</v>
      </c>
      <c r="T9" s="7">
        <f>IFERROR(leasing!T9+pożyczki!T9,"-")</f>
        <v>0</v>
      </c>
      <c r="U9" s="7">
        <f>IFERROR(leasing!U9+pożyczki!U9,"-")</f>
        <v>0</v>
      </c>
      <c r="V9" s="7">
        <f>IFERROR(leasing!V9+pożyczki!V9,"-")</f>
        <v>0</v>
      </c>
      <c r="W9" s="7">
        <f>IFERROR(leasing!W9+pożyczki!W9,"-")</f>
        <v>0</v>
      </c>
      <c r="X9" s="7">
        <f>IFERROR(leasing!X9+pożyczki!X9,"-")</f>
        <v>0</v>
      </c>
      <c r="Y9" s="7">
        <f>IFERROR(leasing!Y9+pożyczki!Y9,"-")</f>
        <v>0</v>
      </c>
      <c r="Z9" s="7">
        <f>IFERROR(leasing!Z9+pożyczki!Z9,"-")</f>
        <v>0</v>
      </c>
      <c r="AA9" s="7">
        <f>IFERROR(leasing!AA9+pożyczki!AA9,"-")</f>
        <v>0</v>
      </c>
      <c r="AB9" s="7">
        <f>IFERROR(leasing!AB9+pożyczki!AB9,"-")</f>
        <v>0</v>
      </c>
      <c r="AC9" s="7">
        <f>IFERROR(leasing!AC9+pożyczki!AC9,"-")</f>
        <v>0</v>
      </c>
      <c r="AD9" s="7">
        <f>IFERROR(leasing!AD9+pożyczki!AD9,"-")</f>
        <v>0</v>
      </c>
      <c r="AE9" s="7">
        <f>IFERROR(leasing!AE9+pożyczki!AE9,"-")</f>
        <v>0</v>
      </c>
      <c r="AF9" s="7">
        <f>IFERROR(leasing!AF9+pożyczki!AF9,"-")</f>
        <v>232</v>
      </c>
      <c r="AG9" s="7">
        <f>IFERROR(leasing!AG9+pożyczki!AG9,"-")</f>
        <v>0</v>
      </c>
      <c r="AH9" s="7">
        <f>IFERROR(leasing!AH9+pożyczki!AH9,"-")</f>
        <v>0</v>
      </c>
      <c r="AI9" s="7">
        <f>IFERROR(leasing!AI9+pożyczki!AI9,"-")</f>
        <v>0</v>
      </c>
      <c r="AJ9" s="7">
        <f>IFERROR(leasing!AJ9+pożyczki!AJ9,"-")</f>
        <v>0</v>
      </c>
      <c r="AK9" s="7">
        <f>IFERROR(leasing!AK9+pożyczki!AK9,"-")</f>
        <v>0</v>
      </c>
      <c r="AL9" s="7">
        <f>IFERROR(leasing!AL9+pożyczki!AL9,"-")</f>
        <v>0</v>
      </c>
      <c r="AM9" s="7">
        <f>IFERROR(leasing!AM9+pożyczki!AM9,"-")</f>
        <v>232</v>
      </c>
      <c r="AN9" s="5"/>
    </row>
    <row r="10" spans="1:40" x14ac:dyDescent="0.2">
      <c r="A10" s="22" t="s">
        <v>6</v>
      </c>
      <c r="B10" s="4" t="s">
        <v>84</v>
      </c>
      <c r="C10" s="7">
        <f>IFERROR(leasing!C10+pożyczki!C10,"-")</f>
        <v>58</v>
      </c>
      <c r="D10" s="7">
        <f>IFERROR(leasing!D10+pożyczki!D10,"-")</f>
        <v>6</v>
      </c>
      <c r="E10" s="7">
        <f>IFERROR(leasing!E10+pożyczki!E10,"-")</f>
        <v>5</v>
      </c>
      <c r="F10" s="7">
        <f>IFERROR(leasing!F10+pożyczki!F10,"-")</f>
        <v>5</v>
      </c>
      <c r="G10" s="7">
        <f>IFERROR(leasing!G10+pożyczki!G10,"-")</f>
        <v>0</v>
      </c>
      <c r="H10" s="7">
        <f>IFERROR(leasing!H10+pożyczki!H10,"-")</f>
        <v>23</v>
      </c>
      <c r="I10" s="7">
        <f>IFERROR(leasing!I10+pożyczki!I10,"-")</f>
        <v>24</v>
      </c>
      <c r="J10" s="7">
        <f>IFERROR(leasing!J10+pożyczki!J10,"-")</f>
        <v>0</v>
      </c>
      <c r="K10" s="7">
        <f>IFERROR(leasing!K10+pożyczki!K10,"-")</f>
        <v>0</v>
      </c>
      <c r="L10" s="7">
        <f>IFERROR(leasing!L10+pożyczki!L10,"-")</f>
        <v>942</v>
      </c>
      <c r="M10" s="7">
        <f>IFERROR(leasing!M10+pożyczki!M10,"-")</f>
        <v>38</v>
      </c>
      <c r="N10" s="7">
        <f>IFERROR(leasing!N10+pożyczki!N10,"-")</f>
        <v>662</v>
      </c>
      <c r="O10" s="7">
        <f>IFERROR(leasing!O10+pożyczki!O10,"-")</f>
        <v>0</v>
      </c>
      <c r="P10" s="7">
        <f>IFERROR(leasing!P10+pożyczki!P10,"-")</f>
        <v>0</v>
      </c>
      <c r="Q10" s="7">
        <f>IFERROR(leasing!Q10+pożyczki!Q10,"-")</f>
        <v>0</v>
      </c>
      <c r="R10" s="7">
        <f>IFERROR(leasing!R10+pożyczki!R10,"-")</f>
        <v>0</v>
      </c>
      <c r="S10" s="7">
        <f>IFERROR(leasing!S10+pożyczki!S10,"-")</f>
        <v>112</v>
      </c>
      <c r="T10" s="7">
        <f>IFERROR(leasing!T10+pożyczki!T10,"-")</f>
        <v>0</v>
      </c>
      <c r="U10" s="7">
        <f>IFERROR(leasing!U10+pożyczki!U10,"-")</f>
        <v>21</v>
      </c>
      <c r="V10" s="7">
        <f>IFERROR(leasing!V10+pożyczki!V10,"-")</f>
        <v>109</v>
      </c>
      <c r="W10" s="7">
        <f>IFERROR(leasing!W10+pożyczki!W10,"-")</f>
        <v>107</v>
      </c>
      <c r="X10" s="7">
        <f>IFERROR(leasing!X10+pożyczki!X10,"-")</f>
        <v>107</v>
      </c>
      <c r="Y10" s="7">
        <f>IFERROR(leasing!Y10+pożyczki!Y10,"-")</f>
        <v>0</v>
      </c>
      <c r="Z10" s="7">
        <f>IFERROR(leasing!Z10+pożyczki!Z10,"-")</f>
        <v>0</v>
      </c>
      <c r="AA10" s="7">
        <f>IFERROR(leasing!AA10+pożyczki!AA10,"-")</f>
        <v>0</v>
      </c>
      <c r="AB10" s="7">
        <f>IFERROR(leasing!AB10+pożyczki!AB10,"-")</f>
        <v>0</v>
      </c>
      <c r="AC10" s="7">
        <f>IFERROR(leasing!AC10+pożyczki!AC10,"-")</f>
        <v>0</v>
      </c>
      <c r="AD10" s="7">
        <f>IFERROR(leasing!AD10+pożyczki!AD10,"-")</f>
        <v>0</v>
      </c>
      <c r="AE10" s="7">
        <f>IFERROR(leasing!AE10+pożyczki!AE10,"-")</f>
        <v>0</v>
      </c>
      <c r="AF10" s="7">
        <f>IFERROR(leasing!AF10+pożyczki!AF10,"-")</f>
        <v>1107</v>
      </c>
      <c r="AG10" s="7">
        <f>IFERROR(leasing!AG10+pożyczki!AG10,"-")</f>
        <v>0</v>
      </c>
      <c r="AH10" s="7">
        <f>IFERROR(leasing!AH10+pożyczki!AH10,"-")</f>
        <v>0</v>
      </c>
      <c r="AI10" s="7">
        <f>IFERROR(leasing!AI10+pożyczki!AI10,"-")</f>
        <v>0</v>
      </c>
      <c r="AJ10" s="7">
        <f>IFERROR(leasing!AJ10+pożyczki!AJ10,"-")</f>
        <v>0</v>
      </c>
      <c r="AK10" s="7">
        <f>IFERROR(leasing!AK10+pożyczki!AK10,"-")</f>
        <v>0</v>
      </c>
      <c r="AL10" s="7">
        <f>IFERROR(leasing!AL10+pożyczki!AL10,"-")</f>
        <v>0</v>
      </c>
      <c r="AM10" s="7">
        <f>IFERROR(leasing!AM10+pożyczki!AM10,"-")</f>
        <v>1107</v>
      </c>
      <c r="AN10" s="5"/>
    </row>
    <row r="11" spans="1:40" x14ac:dyDescent="0.2">
      <c r="A11" s="22" t="s">
        <v>134</v>
      </c>
      <c r="B11" s="4" t="s">
        <v>9</v>
      </c>
      <c r="C11" s="7">
        <f>IFERROR(leasing!C11+pożyczki!C11,"-")</f>
        <v>9411</v>
      </c>
      <c r="D11" s="7">
        <f>IFERROR(leasing!D11+pożyczki!D11,"-")</f>
        <v>4706</v>
      </c>
      <c r="E11" s="7">
        <f>IFERROR(leasing!E11+pożyczki!E11,"-")</f>
        <v>2312</v>
      </c>
      <c r="F11" s="7">
        <f>IFERROR(leasing!F11+pożyczki!F11,"-")</f>
        <v>1814</v>
      </c>
      <c r="G11" s="7">
        <f>IFERROR(leasing!G11+pożyczki!G11,"-")</f>
        <v>498</v>
      </c>
      <c r="H11" s="7">
        <f>IFERROR(leasing!H11+pożyczki!H11,"-")</f>
        <v>1119</v>
      </c>
      <c r="I11" s="7">
        <f>IFERROR(leasing!I11+pożyczki!I11,"-")</f>
        <v>1092</v>
      </c>
      <c r="J11" s="7">
        <f>IFERROR(leasing!J11+pożyczki!J11,"-")</f>
        <v>29</v>
      </c>
      <c r="K11" s="7">
        <f>IFERROR(leasing!K11+pożyczki!K11,"-")</f>
        <v>153</v>
      </c>
      <c r="L11" s="7">
        <f>IFERROR(leasing!L11+pożyczki!L11,"-")</f>
        <v>4116</v>
      </c>
      <c r="M11" s="7">
        <f>IFERROR(leasing!M11+pożyczki!M11,"-")</f>
        <v>1212</v>
      </c>
      <c r="N11" s="7">
        <f>IFERROR(leasing!N11+pożyczki!N11,"-")</f>
        <v>620</v>
      </c>
      <c r="O11" s="7">
        <f>IFERROR(leasing!O11+pożyczki!O11,"-")</f>
        <v>52</v>
      </c>
      <c r="P11" s="7">
        <f>IFERROR(leasing!P11+pożyczki!P11,"-")</f>
        <v>54</v>
      </c>
      <c r="Q11" s="7">
        <f>IFERROR(leasing!Q11+pożyczki!Q11,"-")</f>
        <v>183</v>
      </c>
      <c r="R11" s="7">
        <f>IFERROR(leasing!R11+pożyczki!R11,"-")</f>
        <v>62</v>
      </c>
      <c r="S11" s="7">
        <f>IFERROR(leasing!S11+pożyczki!S11,"-")</f>
        <v>94</v>
      </c>
      <c r="T11" s="7">
        <f>IFERROR(leasing!T11+pożyczki!T11,"-")</f>
        <v>325</v>
      </c>
      <c r="U11" s="7">
        <f>IFERROR(leasing!U11+pożyczki!U11,"-")</f>
        <v>231</v>
      </c>
      <c r="V11" s="7">
        <f>IFERROR(leasing!V11+pożyczki!V11,"-")</f>
        <v>1283</v>
      </c>
      <c r="W11" s="7">
        <f>IFERROR(leasing!W11+pożyczki!W11,"-")</f>
        <v>489</v>
      </c>
      <c r="X11" s="7">
        <f>IFERROR(leasing!X11+pożyczki!X11,"-")</f>
        <v>248</v>
      </c>
      <c r="Y11" s="7">
        <f>IFERROR(leasing!Y11+pożyczki!Y11,"-")</f>
        <v>124</v>
      </c>
      <c r="Z11" s="7">
        <f>IFERROR(leasing!Z11+pożyczki!Z11,"-")</f>
        <v>117</v>
      </c>
      <c r="AA11" s="7">
        <f>IFERROR(leasing!AA11+pożyczki!AA11,"-")</f>
        <v>37</v>
      </c>
      <c r="AB11" s="7">
        <f>IFERROR(leasing!AB11+pożyczki!AB11,"-")</f>
        <v>7</v>
      </c>
      <c r="AC11" s="7">
        <f>IFERROR(leasing!AC11+pożyczki!AC11,"-")</f>
        <v>30</v>
      </c>
      <c r="AD11" s="7">
        <f>IFERROR(leasing!AD11+pożyczki!AD11,"-")</f>
        <v>0</v>
      </c>
      <c r="AE11" s="7">
        <f>IFERROR(leasing!AE11+pożyczki!AE11,"-")</f>
        <v>0</v>
      </c>
      <c r="AF11" s="7">
        <f>IFERROR(leasing!AF11+pożyczki!AF11,"-")</f>
        <v>14053</v>
      </c>
      <c r="AG11" s="7">
        <f>IFERROR(leasing!AG11+pożyczki!AG11,"-")</f>
        <v>4</v>
      </c>
      <c r="AH11" s="7">
        <f>IFERROR(leasing!AH11+pożyczki!AH11,"-")</f>
        <v>0</v>
      </c>
      <c r="AI11" s="7">
        <f>IFERROR(leasing!AI11+pożyczki!AI11,"-")</f>
        <v>0</v>
      </c>
      <c r="AJ11" s="7">
        <f>IFERROR(leasing!AJ11+pożyczki!AJ11,"-")</f>
        <v>0</v>
      </c>
      <c r="AK11" s="7">
        <f>IFERROR(leasing!AK11+pożyczki!AK11,"-")</f>
        <v>0</v>
      </c>
      <c r="AL11" s="7">
        <f>IFERROR(leasing!AL11+pożyczki!AL11,"-")</f>
        <v>4</v>
      </c>
      <c r="AM11" s="7">
        <f>IFERROR(leasing!AM11+pożyczki!AM11,"-")</f>
        <v>14057</v>
      </c>
      <c r="AN11" s="5"/>
    </row>
    <row r="12" spans="1:40" x14ac:dyDescent="0.2">
      <c r="A12" s="22" t="s">
        <v>7</v>
      </c>
      <c r="B12" s="4" t="s">
        <v>130</v>
      </c>
      <c r="C12" s="7">
        <f>IFERROR(leasing!C12+pożyczki!C12,"-")</f>
        <v>621</v>
      </c>
      <c r="D12" s="7">
        <f>IFERROR(leasing!D12+pożyczki!D12,"-")</f>
        <v>218</v>
      </c>
      <c r="E12" s="7">
        <f>IFERROR(leasing!E12+pożyczki!E12,"-")</f>
        <v>398</v>
      </c>
      <c r="F12" s="7">
        <f>IFERROR(leasing!F12+pożyczki!F12,"-")</f>
        <v>398</v>
      </c>
      <c r="G12" s="7">
        <f>IFERROR(leasing!G12+pożyczki!G12,"-")</f>
        <v>0</v>
      </c>
      <c r="H12" s="7">
        <f>IFERROR(leasing!H12+pożyczki!H12,"-")</f>
        <v>0</v>
      </c>
      <c r="I12" s="7">
        <f>IFERROR(leasing!I12+pożyczki!I12,"-")</f>
        <v>0</v>
      </c>
      <c r="J12" s="7">
        <f>IFERROR(leasing!J12+pożyczki!J12,"-")</f>
        <v>0</v>
      </c>
      <c r="K12" s="7">
        <f>IFERROR(leasing!K12+pożyczki!K12,"-")</f>
        <v>5</v>
      </c>
      <c r="L12" s="7">
        <f>IFERROR(leasing!L12+pożyczki!L12,"-")</f>
        <v>0</v>
      </c>
      <c r="M12" s="7">
        <f>IFERROR(leasing!M12+pożyczki!M12,"-")</f>
        <v>0</v>
      </c>
      <c r="N12" s="7">
        <f>IFERROR(leasing!N12+pożyczki!N12,"-")</f>
        <v>0</v>
      </c>
      <c r="O12" s="7">
        <f>IFERROR(leasing!O12+pożyczki!O12,"-")</f>
        <v>0</v>
      </c>
      <c r="P12" s="7">
        <f>IFERROR(leasing!P12+pożyczki!P12,"-")</f>
        <v>0</v>
      </c>
      <c r="Q12" s="7">
        <f>IFERROR(leasing!Q12+pożyczki!Q12,"-")</f>
        <v>0</v>
      </c>
      <c r="R12" s="7">
        <f>IFERROR(leasing!R12+pożyczki!R12,"-")</f>
        <v>0</v>
      </c>
      <c r="S12" s="7">
        <f>IFERROR(leasing!S12+pożyczki!S12,"-")</f>
        <v>0</v>
      </c>
      <c r="T12" s="7">
        <f>IFERROR(leasing!T12+pożyczki!T12,"-")</f>
        <v>0</v>
      </c>
      <c r="U12" s="7">
        <f>IFERROR(leasing!U12+pożyczki!U12,"-")</f>
        <v>0</v>
      </c>
      <c r="V12" s="7">
        <f>IFERROR(leasing!V12+pożyczki!V12,"-")</f>
        <v>0</v>
      </c>
      <c r="W12" s="7">
        <f>IFERROR(leasing!W12+pożyczki!W12,"-")</f>
        <v>0</v>
      </c>
      <c r="X12" s="7">
        <f>IFERROR(leasing!X12+pożyczki!X12,"-")</f>
        <v>0</v>
      </c>
      <c r="Y12" s="7">
        <f>IFERROR(leasing!Y12+pożyczki!Y12,"-")</f>
        <v>0</v>
      </c>
      <c r="Z12" s="7">
        <f>IFERROR(leasing!Z12+pożyczki!Z12,"-")</f>
        <v>0</v>
      </c>
      <c r="AA12" s="7">
        <f>IFERROR(leasing!AA12+pożyczki!AA12,"-")</f>
        <v>0</v>
      </c>
      <c r="AB12" s="7">
        <f>IFERROR(leasing!AB12+pożyczki!AB12,"-")</f>
        <v>0</v>
      </c>
      <c r="AC12" s="7">
        <f>IFERROR(leasing!AC12+pożyczki!AC12,"-")</f>
        <v>0</v>
      </c>
      <c r="AD12" s="7">
        <f>IFERROR(leasing!AD12+pożyczki!AD12,"-")</f>
        <v>0</v>
      </c>
      <c r="AE12" s="7">
        <f>IFERROR(leasing!AE12+pożyczki!AE12,"-")</f>
        <v>0</v>
      </c>
      <c r="AF12" s="7">
        <f>IFERROR(leasing!AF12+pożyczki!AF12,"-")</f>
        <v>621</v>
      </c>
      <c r="AG12" s="7">
        <f>IFERROR(leasing!AG12+pożyczki!AG12,"-")</f>
        <v>0</v>
      </c>
      <c r="AH12" s="7">
        <f>IFERROR(leasing!AH12+pożyczki!AH12,"-")</f>
        <v>0</v>
      </c>
      <c r="AI12" s="7">
        <f>IFERROR(leasing!AI12+pożyczki!AI12,"-")</f>
        <v>0</v>
      </c>
      <c r="AJ12" s="7">
        <f>IFERROR(leasing!AJ12+pożyczki!AJ12,"-")</f>
        <v>0</v>
      </c>
      <c r="AK12" s="7">
        <f>IFERROR(leasing!AK12+pożyczki!AK12,"-")</f>
        <v>0</v>
      </c>
      <c r="AL12" s="7">
        <f>IFERROR(leasing!AL12+pożyczki!AL12,"-")</f>
        <v>0</v>
      </c>
      <c r="AM12" s="7">
        <f>IFERROR(leasing!AM12+pożyczki!AM12,"-")</f>
        <v>621</v>
      </c>
      <c r="AN12" s="5"/>
    </row>
    <row r="13" spans="1:40" x14ac:dyDescent="0.2">
      <c r="A13" s="22" t="s">
        <v>8</v>
      </c>
      <c r="B13" s="4" t="s">
        <v>85</v>
      </c>
      <c r="C13" s="7">
        <f>IFERROR(leasing!C13+pożyczki!C13,"-")</f>
        <v>5431</v>
      </c>
      <c r="D13" s="7">
        <f>IFERROR(leasing!D13+pożyczki!D13,"-")</f>
        <v>2379</v>
      </c>
      <c r="E13" s="7">
        <f>IFERROR(leasing!E13+pożyczki!E13,"-")</f>
        <v>1240</v>
      </c>
      <c r="F13" s="7">
        <f>IFERROR(leasing!F13+pożyczki!F13,"-")</f>
        <v>955</v>
      </c>
      <c r="G13" s="7">
        <f>IFERROR(leasing!G13+pożyczki!G13,"-")</f>
        <v>285</v>
      </c>
      <c r="H13" s="7">
        <f>IFERROR(leasing!H13+pożyczki!H13,"-")</f>
        <v>931</v>
      </c>
      <c r="I13" s="7">
        <f>IFERROR(leasing!I13+pożyczki!I13,"-")</f>
        <v>762</v>
      </c>
      <c r="J13" s="7">
        <f>IFERROR(leasing!J13+pożyczki!J13,"-")</f>
        <v>22</v>
      </c>
      <c r="K13" s="7">
        <f>IFERROR(leasing!K13+pożyczki!K13,"-")</f>
        <v>97</v>
      </c>
      <c r="L13" s="7">
        <f>IFERROR(leasing!L13+pożyczki!L13,"-")</f>
        <v>2027</v>
      </c>
      <c r="M13" s="7">
        <f>IFERROR(leasing!M13+pożyczki!M13,"-")</f>
        <v>267</v>
      </c>
      <c r="N13" s="7">
        <f>IFERROR(leasing!N13+pożyczki!N13,"-")</f>
        <v>1102</v>
      </c>
      <c r="O13" s="7">
        <f>IFERROR(leasing!O13+pożyczki!O13,"-")</f>
        <v>31</v>
      </c>
      <c r="P13" s="7">
        <f>IFERROR(leasing!P13+pożyczki!P13,"-")</f>
        <v>46</v>
      </c>
      <c r="Q13" s="7">
        <f>IFERROR(leasing!Q13+pożyczki!Q13,"-")</f>
        <v>35</v>
      </c>
      <c r="R13" s="7">
        <f>IFERROR(leasing!R13+pożyczki!R13,"-")</f>
        <v>24</v>
      </c>
      <c r="S13" s="7">
        <f>IFERROR(leasing!S13+pożyczki!S13,"-")</f>
        <v>176</v>
      </c>
      <c r="T13" s="7">
        <f>IFERROR(leasing!T13+pożyczki!T13,"-")</f>
        <v>49</v>
      </c>
      <c r="U13" s="7">
        <f>IFERROR(leasing!U13+pożyczki!U13,"-")</f>
        <v>63</v>
      </c>
      <c r="V13" s="7">
        <f>IFERROR(leasing!V13+pożyczki!V13,"-")</f>
        <v>234</v>
      </c>
      <c r="W13" s="7">
        <f>IFERROR(leasing!W13+pożyczki!W13,"-")</f>
        <v>46</v>
      </c>
      <c r="X13" s="7">
        <f>IFERROR(leasing!X13+pożyczki!X13,"-")</f>
        <v>32</v>
      </c>
      <c r="Y13" s="7">
        <f>IFERROR(leasing!Y13+pożyczki!Y13,"-")</f>
        <v>0</v>
      </c>
      <c r="Z13" s="7">
        <f>IFERROR(leasing!Z13+pożyczki!Z13,"-")</f>
        <v>14</v>
      </c>
      <c r="AA13" s="7">
        <f>IFERROR(leasing!AA13+pożyczki!AA13,"-")</f>
        <v>22</v>
      </c>
      <c r="AB13" s="7">
        <f>IFERROR(leasing!AB13+pożyczki!AB13,"-")</f>
        <v>4</v>
      </c>
      <c r="AC13" s="7">
        <f>IFERROR(leasing!AC13+pożyczki!AC13,"-")</f>
        <v>18</v>
      </c>
      <c r="AD13" s="7">
        <f>IFERROR(leasing!AD13+pożyczki!AD13,"-")</f>
        <v>0</v>
      </c>
      <c r="AE13" s="7">
        <f>IFERROR(leasing!AE13+pożyczki!AE13,"-")</f>
        <v>318</v>
      </c>
      <c r="AF13" s="7">
        <f>IFERROR(leasing!AF13+pożyczki!AF13,"-")</f>
        <v>7844</v>
      </c>
      <c r="AG13" s="7">
        <f>IFERROR(leasing!AG13+pożyczki!AG13,"-")</f>
        <v>0</v>
      </c>
      <c r="AH13" s="7">
        <f>IFERROR(leasing!AH13+pożyczki!AH13,"-")</f>
        <v>0</v>
      </c>
      <c r="AI13" s="7">
        <f>IFERROR(leasing!AI13+pożyczki!AI13,"-")</f>
        <v>0</v>
      </c>
      <c r="AJ13" s="7">
        <f>IFERROR(leasing!AJ13+pożyczki!AJ13,"-")</f>
        <v>0</v>
      </c>
      <c r="AK13" s="7">
        <f>IFERROR(leasing!AK13+pożyczki!AK13,"-")</f>
        <v>0</v>
      </c>
      <c r="AL13" s="7">
        <f>IFERROR(leasing!AL13+pożyczki!AL13,"-")</f>
        <v>0</v>
      </c>
      <c r="AM13" s="7">
        <f>IFERROR(leasing!AM13+pożyczki!AM13,"-")</f>
        <v>7844</v>
      </c>
      <c r="AN13" s="5"/>
    </row>
    <row r="14" spans="1:40" x14ac:dyDescent="0.2">
      <c r="A14" s="22" t="s">
        <v>10</v>
      </c>
      <c r="B14" s="4" t="s">
        <v>131</v>
      </c>
      <c r="C14" s="7">
        <f>IFERROR(leasing!C14+pożyczki!C14,"-")</f>
        <v>1922</v>
      </c>
      <c r="D14" s="7">
        <f>IFERROR(leasing!D14+pożyczki!D14,"-")</f>
        <v>1117</v>
      </c>
      <c r="E14" s="7">
        <f>IFERROR(leasing!E14+pożyczki!E14,"-")</f>
        <v>367</v>
      </c>
      <c r="F14" s="7">
        <f>IFERROR(leasing!F14+pożyczki!F14,"-")</f>
        <v>311</v>
      </c>
      <c r="G14" s="7">
        <f>IFERROR(leasing!G14+pożyczki!G14,"-")</f>
        <v>56</v>
      </c>
      <c r="H14" s="7">
        <f>IFERROR(leasing!H14+pożyczki!H14,"-")</f>
        <v>182</v>
      </c>
      <c r="I14" s="7">
        <f>IFERROR(leasing!I14+pożyczki!I14,"-")</f>
        <v>227</v>
      </c>
      <c r="J14" s="7">
        <f>IFERROR(leasing!J14+pożyczki!J14,"-")</f>
        <v>5</v>
      </c>
      <c r="K14" s="7">
        <f>IFERROR(leasing!K14+pożyczki!K14,"-")</f>
        <v>24</v>
      </c>
      <c r="L14" s="7">
        <f>IFERROR(leasing!L14+pożyczki!L14,"-")</f>
        <v>346</v>
      </c>
      <c r="M14" s="7">
        <f>IFERROR(leasing!M14+pożyczki!M14,"-")</f>
        <v>41</v>
      </c>
      <c r="N14" s="7">
        <f>IFERROR(leasing!N14+pożyczki!N14,"-")</f>
        <v>33</v>
      </c>
      <c r="O14" s="7">
        <f>IFERROR(leasing!O14+pożyczki!O14,"-")</f>
        <v>11</v>
      </c>
      <c r="P14" s="7">
        <f>IFERROR(leasing!P14+pożyczki!P14,"-")</f>
        <v>6</v>
      </c>
      <c r="Q14" s="7">
        <f>IFERROR(leasing!Q14+pożyczki!Q14,"-")</f>
        <v>9</v>
      </c>
      <c r="R14" s="7">
        <f>IFERROR(leasing!R14+pożyczki!R14,"-")</f>
        <v>0</v>
      </c>
      <c r="S14" s="7">
        <f>IFERROR(leasing!S14+pożyczki!S14,"-")</f>
        <v>31</v>
      </c>
      <c r="T14" s="7">
        <f>IFERROR(leasing!T14+pożyczki!T14,"-")</f>
        <v>39</v>
      </c>
      <c r="U14" s="7">
        <f>IFERROR(leasing!U14+pożyczki!U14,"-")</f>
        <v>97</v>
      </c>
      <c r="V14" s="7">
        <f>IFERROR(leasing!V14+pożyczki!V14,"-")</f>
        <v>79</v>
      </c>
      <c r="W14" s="7">
        <f>IFERROR(leasing!W14+pożyczki!W14,"-")</f>
        <v>3</v>
      </c>
      <c r="X14" s="7">
        <f>IFERROR(leasing!X14+pożyczki!X14,"-")</f>
        <v>3</v>
      </c>
      <c r="Y14" s="7">
        <f>IFERROR(leasing!Y14+pożyczki!Y14,"-")</f>
        <v>0</v>
      </c>
      <c r="Z14" s="7">
        <f>IFERROR(leasing!Z14+pożyczki!Z14,"-")</f>
        <v>0</v>
      </c>
      <c r="AA14" s="7">
        <f>IFERROR(leasing!AA14+pożyczki!AA14,"-")</f>
        <v>1</v>
      </c>
      <c r="AB14" s="7">
        <f>IFERROR(leasing!AB14+pożyczki!AB14,"-")</f>
        <v>0</v>
      </c>
      <c r="AC14" s="7">
        <f>IFERROR(leasing!AC14+pożyczki!AC14,"-")</f>
        <v>1</v>
      </c>
      <c r="AD14" s="7">
        <f>IFERROR(leasing!AD14+pożyczki!AD14,"-")</f>
        <v>0</v>
      </c>
      <c r="AE14" s="7">
        <f>IFERROR(leasing!AE14+pożyczki!AE14,"-")</f>
        <v>0</v>
      </c>
      <c r="AF14" s="7">
        <f>IFERROR(leasing!AF14+pożyczki!AF14,"-")</f>
        <v>2272</v>
      </c>
      <c r="AG14" s="7">
        <f>IFERROR(leasing!AG14+pożyczki!AG14,"-")</f>
        <v>0</v>
      </c>
      <c r="AH14" s="7">
        <f>IFERROR(leasing!AH14+pożyczki!AH14,"-")</f>
        <v>0</v>
      </c>
      <c r="AI14" s="7">
        <f>IFERROR(leasing!AI14+pożyczki!AI14,"-")</f>
        <v>0</v>
      </c>
      <c r="AJ14" s="7">
        <f>IFERROR(leasing!AJ14+pożyczki!AJ14,"-")</f>
        <v>0</v>
      </c>
      <c r="AK14" s="7">
        <f>IFERROR(leasing!AK14+pożyczki!AK14,"-")</f>
        <v>0</v>
      </c>
      <c r="AL14" s="7">
        <f>IFERROR(leasing!AL14+pożyczki!AL14,"-")</f>
        <v>0</v>
      </c>
      <c r="AM14" s="7">
        <f>IFERROR(leasing!AM14+pożyczki!AM14,"-")</f>
        <v>2272</v>
      </c>
      <c r="AN14" s="6"/>
    </row>
    <row r="15" spans="1:40" x14ac:dyDescent="0.2">
      <c r="A15" s="22" t="s">
        <v>11</v>
      </c>
      <c r="B15" s="4" t="s">
        <v>86</v>
      </c>
      <c r="C15" s="7">
        <f>IFERROR(leasing!C15+pożyczki!C15,"-")</f>
        <v>6056</v>
      </c>
      <c r="D15" s="7">
        <f>IFERROR(leasing!D15+pożyczki!D15,"-")</f>
        <v>3054</v>
      </c>
      <c r="E15" s="7">
        <f>IFERROR(leasing!E15+pożyczki!E15,"-")</f>
        <v>1703</v>
      </c>
      <c r="F15" s="7">
        <f>IFERROR(leasing!F15+pożyczki!F15,"-")</f>
        <v>1540</v>
      </c>
      <c r="G15" s="7">
        <f>IFERROR(leasing!G15+pożyczki!G15,"-")</f>
        <v>163</v>
      </c>
      <c r="H15" s="7">
        <f>IFERROR(leasing!H15+pożyczki!H15,"-")</f>
        <v>634</v>
      </c>
      <c r="I15" s="7">
        <f>IFERROR(leasing!I15+pożyczki!I15,"-")</f>
        <v>601</v>
      </c>
      <c r="J15" s="7">
        <f>IFERROR(leasing!J15+pożyczki!J15,"-")</f>
        <v>4</v>
      </c>
      <c r="K15" s="7">
        <f>IFERROR(leasing!K15+pożyczki!K15,"-")</f>
        <v>60</v>
      </c>
      <c r="L15" s="7">
        <f>IFERROR(leasing!L15+pożyczki!L15,"-")</f>
        <v>1204</v>
      </c>
      <c r="M15" s="7">
        <f>IFERROR(leasing!M15+pożyczki!M15,"-")</f>
        <v>208</v>
      </c>
      <c r="N15" s="7">
        <f>IFERROR(leasing!N15+pożyczki!N15,"-")</f>
        <v>38</v>
      </c>
      <c r="O15" s="7">
        <f>IFERROR(leasing!O15+pożyczki!O15,"-")</f>
        <v>28</v>
      </c>
      <c r="P15" s="7">
        <f>IFERROR(leasing!P15+pożyczki!P15,"-")</f>
        <v>59</v>
      </c>
      <c r="Q15" s="7">
        <f>IFERROR(leasing!Q15+pożyczki!Q15,"-")</f>
        <v>168</v>
      </c>
      <c r="R15" s="7">
        <f>IFERROR(leasing!R15+pożyczki!R15,"-")</f>
        <v>85</v>
      </c>
      <c r="S15" s="7">
        <f>IFERROR(leasing!S15+pożyczki!S15,"-")</f>
        <v>59</v>
      </c>
      <c r="T15" s="7">
        <f>IFERROR(leasing!T15+pożyczki!T15,"-")</f>
        <v>14</v>
      </c>
      <c r="U15" s="7">
        <f>IFERROR(leasing!U15+pożyczki!U15,"-")</f>
        <v>202</v>
      </c>
      <c r="V15" s="7">
        <f>IFERROR(leasing!V15+pożyczki!V15,"-")</f>
        <v>343</v>
      </c>
      <c r="W15" s="7">
        <f>IFERROR(leasing!W15+pożyczki!W15,"-")</f>
        <v>72</v>
      </c>
      <c r="X15" s="7">
        <f>IFERROR(leasing!X15+pożyczki!X15,"-")</f>
        <v>72</v>
      </c>
      <c r="Y15" s="7">
        <f>IFERROR(leasing!Y15+pożyczki!Y15,"-")</f>
        <v>0</v>
      </c>
      <c r="Z15" s="7">
        <f>IFERROR(leasing!Z15+pożyczki!Z15,"-")</f>
        <v>0</v>
      </c>
      <c r="AA15" s="7">
        <f>IFERROR(leasing!AA15+pożyczki!AA15,"-")</f>
        <v>10</v>
      </c>
      <c r="AB15" s="7">
        <f>IFERROR(leasing!AB15+pożyczki!AB15,"-")</f>
        <v>0</v>
      </c>
      <c r="AC15" s="7">
        <f>IFERROR(leasing!AC15+pożyczki!AC15,"-")</f>
        <v>3</v>
      </c>
      <c r="AD15" s="7">
        <f>IFERROR(leasing!AD15+pożyczki!AD15,"-")</f>
        <v>7</v>
      </c>
      <c r="AE15" s="7">
        <f>IFERROR(leasing!AE15+pożyczki!AE15,"-")</f>
        <v>166</v>
      </c>
      <c r="AF15" s="7">
        <f>IFERROR(leasing!AF15+pożyczki!AF15,"-")</f>
        <v>7508</v>
      </c>
      <c r="AG15" s="7">
        <f>IFERROR(leasing!AG15+pożyczki!AG15,"-")</f>
        <v>2</v>
      </c>
      <c r="AH15" s="7">
        <f>IFERROR(leasing!AH15+pożyczki!AH15,"-")</f>
        <v>0</v>
      </c>
      <c r="AI15" s="7">
        <f>IFERROR(leasing!AI15+pożyczki!AI15,"-")</f>
        <v>0</v>
      </c>
      <c r="AJ15" s="7">
        <f>IFERROR(leasing!AJ15+pożyczki!AJ15,"-")</f>
        <v>0</v>
      </c>
      <c r="AK15" s="7">
        <f>IFERROR(leasing!AK15+pożyczki!AK15,"-")</f>
        <v>0</v>
      </c>
      <c r="AL15" s="7">
        <f>IFERROR(leasing!AL15+pożyczki!AL15,"-")</f>
        <v>2</v>
      </c>
      <c r="AM15" s="7">
        <f>IFERROR(leasing!AM15+pożyczki!AM15,"-")</f>
        <v>7510</v>
      </c>
      <c r="AN15" s="6"/>
    </row>
    <row r="16" spans="1:40" x14ac:dyDescent="0.2">
      <c r="A16" s="22" t="s">
        <v>12</v>
      </c>
      <c r="B16" s="4" t="s">
        <v>87</v>
      </c>
      <c r="C16" s="7">
        <f>IFERROR(leasing!C16+pożyczki!C16,"-")</f>
        <v>3256</v>
      </c>
      <c r="D16" s="7">
        <f>IFERROR(leasing!D16+pożyczki!D16,"-")</f>
        <v>1359</v>
      </c>
      <c r="E16" s="7">
        <f>IFERROR(leasing!E16+pożyczki!E16,"-")</f>
        <v>645</v>
      </c>
      <c r="F16" s="7">
        <f>IFERROR(leasing!F16+pożyczki!F16,"-")</f>
        <v>518</v>
      </c>
      <c r="G16" s="7">
        <f>IFERROR(leasing!G16+pożyczki!G16,"-")</f>
        <v>127</v>
      </c>
      <c r="H16" s="7">
        <f>IFERROR(leasing!H16+pożyczki!H16,"-")</f>
        <v>461</v>
      </c>
      <c r="I16" s="7">
        <f>IFERROR(leasing!I16+pożyczki!I16,"-")</f>
        <v>706</v>
      </c>
      <c r="J16" s="7">
        <f>IFERROR(leasing!J16+pożyczki!J16,"-")</f>
        <v>27</v>
      </c>
      <c r="K16" s="7">
        <f>IFERROR(leasing!K16+pożyczki!K16,"-")</f>
        <v>58</v>
      </c>
      <c r="L16" s="7">
        <f>IFERROR(leasing!L16+pożyczki!L16,"-")</f>
        <v>1183</v>
      </c>
      <c r="M16" s="7">
        <f>IFERROR(leasing!M16+pożyczki!M16,"-")</f>
        <v>192</v>
      </c>
      <c r="N16" s="7">
        <f>IFERROR(leasing!N16+pożyczki!N16,"-")</f>
        <v>21</v>
      </c>
      <c r="O16" s="7">
        <f>IFERROR(leasing!O16+pożyczki!O16,"-")</f>
        <v>31</v>
      </c>
      <c r="P16" s="7">
        <f>IFERROR(leasing!P16+pożyczki!P16,"-")</f>
        <v>108</v>
      </c>
      <c r="Q16" s="7">
        <f>IFERROR(leasing!Q16+pożyczki!Q16,"-")</f>
        <v>0</v>
      </c>
      <c r="R16" s="7">
        <f>IFERROR(leasing!R16+pożyczki!R16,"-")</f>
        <v>65</v>
      </c>
      <c r="S16" s="7">
        <f>IFERROR(leasing!S16+pożyczki!S16,"-")</f>
        <v>63</v>
      </c>
      <c r="T16" s="7">
        <f>IFERROR(leasing!T16+pożyczki!T16,"-")</f>
        <v>0</v>
      </c>
      <c r="U16" s="7">
        <f>IFERROR(leasing!U16+pożyczki!U16,"-")</f>
        <v>269</v>
      </c>
      <c r="V16" s="7">
        <f>IFERROR(leasing!V16+pożyczki!V16,"-")</f>
        <v>434</v>
      </c>
      <c r="W16" s="7">
        <f>IFERROR(leasing!W16+pożyczki!W16,"-")</f>
        <v>32</v>
      </c>
      <c r="X16" s="7">
        <f>IFERROR(leasing!X16+pożyczki!X16,"-")</f>
        <v>0</v>
      </c>
      <c r="Y16" s="7">
        <f>IFERROR(leasing!Y16+pożyczki!Y16,"-")</f>
        <v>32</v>
      </c>
      <c r="Z16" s="7">
        <f>IFERROR(leasing!Z16+pożyczki!Z16,"-")</f>
        <v>0</v>
      </c>
      <c r="AA16" s="7">
        <f>IFERROR(leasing!AA16+pożyczki!AA16,"-")</f>
        <v>5</v>
      </c>
      <c r="AB16" s="7">
        <f>IFERROR(leasing!AB16+pożyczki!AB16,"-")</f>
        <v>2</v>
      </c>
      <c r="AC16" s="7">
        <f>IFERROR(leasing!AC16+pożyczki!AC16,"-")</f>
        <v>2</v>
      </c>
      <c r="AD16" s="7">
        <f>IFERROR(leasing!AD16+pożyczki!AD16,"-")</f>
        <v>1</v>
      </c>
      <c r="AE16" s="7">
        <f>IFERROR(leasing!AE16+pożyczki!AE16,"-")</f>
        <v>0</v>
      </c>
      <c r="AF16" s="7">
        <f>IFERROR(leasing!AF16+pożyczki!AF16,"-")</f>
        <v>4476</v>
      </c>
      <c r="AG16" s="7">
        <f>IFERROR(leasing!AG16+pożyczki!AG16,"-")</f>
        <v>0</v>
      </c>
      <c r="AH16" s="7">
        <f>IFERROR(leasing!AH16+pożyczki!AH16,"-")</f>
        <v>0</v>
      </c>
      <c r="AI16" s="7">
        <f>IFERROR(leasing!AI16+pożyczki!AI16,"-")</f>
        <v>0</v>
      </c>
      <c r="AJ16" s="7">
        <f>IFERROR(leasing!AJ16+pożyczki!AJ16,"-")</f>
        <v>0</v>
      </c>
      <c r="AK16" s="7">
        <f>IFERROR(leasing!AK16+pożyczki!AK16,"-")</f>
        <v>0</v>
      </c>
      <c r="AL16" s="7">
        <f>IFERROR(leasing!AL16+pożyczki!AL16,"-")</f>
        <v>0</v>
      </c>
      <c r="AM16" s="7">
        <f>IFERROR(leasing!AM16+pożyczki!AM16,"-")</f>
        <v>4476</v>
      </c>
      <c r="AN16" s="5"/>
    </row>
    <row r="17" spans="1:40" x14ac:dyDescent="0.2">
      <c r="A17" s="22" t="s">
        <v>13</v>
      </c>
      <c r="B17" s="4" t="s">
        <v>17</v>
      </c>
      <c r="C17" s="7">
        <f>IFERROR(leasing!C17+pożyczki!C17,"-")</f>
        <v>7234</v>
      </c>
      <c r="D17" s="7">
        <f>IFERROR(leasing!D17+pożyczki!D17,"-")</f>
        <v>5438</v>
      </c>
      <c r="E17" s="7">
        <f>IFERROR(leasing!E17+pożyczki!E17,"-")</f>
        <v>893</v>
      </c>
      <c r="F17" s="7">
        <f>IFERROR(leasing!F17+pożyczki!F17,"-")</f>
        <v>785</v>
      </c>
      <c r="G17" s="7">
        <f>IFERROR(leasing!G17+pożyczki!G17,"-")</f>
        <v>108</v>
      </c>
      <c r="H17" s="7">
        <f>IFERROR(leasing!H17+pożyczki!H17,"-")</f>
        <v>305</v>
      </c>
      <c r="I17" s="7">
        <f>IFERROR(leasing!I17+pożyczki!I17,"-")</f>
        <v>550</v>
      </c>
      <c r="J17" s="7">
        <f>IFERROR(leasing!J17+pożyczki!J17,"-")</f>
        <v>14</v>
      </c>
      <c r="K17" s="7">
        <f>IFERROR(leasing!K17+pożyczki!K17,"-")</f>
        <v>34</v>
      </c>
      <c r="L17" s="7">
        <f>IFERROR(leasing!L17+pożyczki!L17,"-")</f>
        <v>1617</v>
      </c>
      <c r="M17" s="7">
        <f>IFERROR(leasing!M17+pożyczki!M17,"-")</f>
        <v>96</v>
      </c>
      <c r="N17" s="7">
        <f>IFERROR(leasing!N17+pożyczki!N17,"-")</f>
        <v>11</v>
      </c>
      <c r="O17" s="7">
        <f>IFERROR(leasing!O17+pożyczki!O17,"-")</f>
        <v>79</v>
      </c>
      <c r="P17" s="7">
        <f>IFERROR(leasing!P17+pożyczki!P17,"-")</f>
        <v>27</v>
      </c>
      <c r="Q17" s="7">
        <f>IFERROR(leasing!Q17+pożyczki!Q17,"-")</f>
        <v>92</v>
      </c>
      <c r="R17" s="7">
        <f>IFERROR(leasing!R17+pożyczki!R17,"-")</f>
        <v>17</v>
      </c>
      <c r="S17" s="7">
        <f>IFERROR(leasing!S17+pożyczki!S17,"-")</f>
        <v>273</v>
      </c>
      <c r="T17" s="7">
        <f>IFERROR(leasing!T17+pożyczki!T17,"-")</f>
        <v>128</v>
      </c>
      <c r="U17" s="7">
        <f>IFERROR(leasing!U17+pożyczki!U17,"-")</f>
        <v>199</v>
      </c>
      <c r="V17" s="7">
        <f>IFERROR(leasing!V17+pożyczki!V17,"-")</f>
        <v>695</v>
      </c>
      <c r="W17" s="7">
        <f>IFERROR(leasing!W17+pożyczki!W17,"-")</f>
        <v>526</v>
      </c>
      <c r="X17" s="7">
        <f>IFERROR(leasing!X17+pożyczki!X17,"-")</f>
        <v>525</v>
      </c>
      <c r="Y17" s="7">
        <f>IFERROR(leasing!Y17+pożyczki!Y17,"-")</f>
        <v>1</v>
      </c>
      <c r="Z17" s="7">
        <f>IFERROR(leasing!Z17+pożyczki!Z17,"-")</f>
        <v>0</v>
      </c>
      <c r="AA17" s="7">
        <f>IFERROR(leasing!AA17+pożyczki!AA17,"-")</f>
        <v>32</v>
      </c>
      <c r="AB17" s="7">
        <f>IFERROR(leasing!AB17+pożyczki!AB17,"-")</f>
        <v>7</v>
      </c>
      <c r="AC17" s="7">
        <f>IFERROR(leasing!AC17+pożyczki!AC17,"-")</f>
        <v>24</v>
      </c>
      <c r="AD17" s="7">
        <f>IFERROR(leasing!AD17+pożyczki!AD17,"-")</f>
        <v>1</v>
      </c>
      <c r="AE17" s="7">
        <f>IFERROR(leasing!AE17+pożyczki!AE17,"-")</f>
        <v>593</v>
      </c>
      <c r="AF17" s="7">
        <f>IFERROR(leasing!AF17+pożyczki!AF17,"-")</f>
        <v>10002</v>
      </c>
      <c r="AG17" s="7">
        <f>IFERROR(leasing!AG17+pożyczki!AG17,"-")</f>
        <v>6</v>
      </c>
      <c r="AH17" s="7">
        <f>IFERROR(leasing!AH17+pożyczki!AH17,"-")</f>
        <v>0</v>
      </c>
      <c r="AI17" s="7">
        <f>IFERROR(leasing!AI17+pożyczki!AI17,"-")</f>
        <v>6</v>
      </c>
      <c r="AJ17" s="7">
        <f>IFERROR(leasing!AJ17+pożyczki!AJ17,"-")</f>
        <v>0</v>
      </c>
      <c r="AK17" s="7">
        <f>IFERROR(leasing!AK17+pożyczki!AK17,"-")</f>
        <v>0</v>
      </c>
      <c r="AL17" s="7">
        <f>IFERROR(leasing!AL17+pożyczki!AL17,"-")</f>
        <v>0</v>
      </c>
      <c r="AM17" s="7">
        <f>IFERROR(leasing!AM17+pożyczki!AM17,"-")</f>
        <v>10008</v>
      </c>
      <c r="AN17" s="5"/>
    </row>
    <row r="18" spans="1:40" x14ac:dyDescent="0.2">
      <c r="A18" s="22" t="s">
        <v>14</v>
      </c>
      <c r="B18" s="4" t="s">
        <v>88</v>
      </c>
      <c r="C18" s="7">
        <f>IFERROR(leasing!C18+pożyczki!C18,"-")</f>
        <v>166</v>
      </c>
      <c r="D18" s="7">
        <f>IFERROR(leasing!D18+pożyczki!D18,"-")</f>
        <v>132</v>
      </c>
      <c r="E18" s="7">
        <f>IFERROR(leasing!E18+pożyczki!E18,"-")</f>
        <v>1</v>
      </c>
      <c r="F18" s="7">
        <f>IFERROR(leasing!F18+pożyczki!F18,"-")</f>
        <v>0</v>
      </c>
      <c r="G18" s="7">
        <f>IFERROR(leasing!G18+pożyczki!G18,"-")</f>
        <v>1</v>
      </c>
      <c r="H18" s="7">
        <f>IFERROR(leasing!H18+pożyczki!H18,"-")</f>
        <v>0</v>
      </c>
      <c r="I18" s="7">
        <f>IFERROR(leasing!I18+pożyczki!I18,"-")</f>
        <v>33</v>
      </c>
      <c r="J18" s="7">
        <f>IFERROR(leasing!J18+pożyczki!J18,"-")</f>
        <v>0</v>
      </c>
      <c r="K18" s="7">
        <f>IFERROR(leasing!K18+pożyczki!K18,"-")</f>
        <v>0</v>
      </c>
      <c r="L18" s="7">
        <f>IFERROR(leasing!L18+pożyczki!L18,"-")</f>
        <v>287</v>
      </c>
      <c r="M18" s="7">
        <f>IFERROR(leasing!M18+pożyczki!M18,"-")</f>
        <v>5</v>
      </c>
      <c r="N18" s="7">
        <f>IFERROR(leasing!N18+pożyczki!N18,"-")</f>
        <v>37</v>
      </c>
      <c r="O18" s="7">
        <f>IFERROR(leasing!O18+pożyczki!O18,"-")</f>
        <v>1</v>
      </c>
      <c r="P18" s="7">
        <f>IFERROR(leasing!P18+pożyczki!P18,"-")</f>
        <v>3</v>
      </c>
      <c r="Q18" s="7">
        <f>IFERROR(leasing!Q18+pożyczki!Q18,"-")</f>
        <v>8</v>
      </c>
      <c r="R18" s="7">
        <f>IFERROR(leasing!R18+pożyczki!R18,"-")</f>
        <v>7</v>
      </c>
      <c r="S18" s="7">
        <f>IFERROR(leasing!S18+pożyczki!S18,"-")</f>
        <v>7</v>
      </c>
      <c r="T18" s="7">
        <f>IFERROR(leasing!T18+pożyczki!T18,"-")</f>
        <v>0</v>
      </c>
      <c r="U18" s="7">
        <f>IFERROR(leasing!U18+pożyczki!U18,"-")</f>
        <v>15</v>
      </c>
      <c r="V18" s="7">
        <f>IFERROR(leasing!V18+pożyczki!V18,"-")</f>
        <v>204</v>
      </c>
      <c r="W18" s="7">
        <f>IFERROR(leasing!W18+pożyczki!W18,"-")</f>
        <v>16</v>
      </c>
      <c r="X18" s="7">
        <f>IFERROR(leasing!X18+pożyczki!X18,"-")</f>
        <v>16</v>
      </c>
      <c r="Y18" s="7">
        <f>IFERROR(leasing!Y18+pożyczki!Y18,"-")</f>
        <v>0</v>
      </c>
      <c r="Z18" s="7">
        <f>IFERROR(leasing!Z18+pożyczki!Z18,"-")</f>
        <v>0</v>
      </c>
      <c r="AA18" s="7">
        <f>IFERROR(leasing!AA18+pożyczki!AA18,"-")</f>
        <v>0</v>
      </c>
      <c r="AB18" s="7">
        <f>IFERROR(leasing!AB18+pożyczki!AB18,"-")</f>
        <v>0</v>
      </c>
      <c r="AC18" s="7">
        <f>IFERROR(leasing!AC18+pożyczki!AC18,"-")</f>
        <v>0</v>
      </c>
      <c r="AD18" s="7">
        <f>IFERROR(leasing!AD18+pożyczki!AD18,"-")</f>
        <v>0</v>
      </c>
      <c r="AE18" s="7">
        <f>IFERROR(leasing!AE18+pożyczki!AE18,"-")</f>
        <v>0</v>
      </c>
      <c r="AF18" s="7">
        <f>IFERROR(leasing!AF18+pożyczki!AF18,"-")</f>
        <v>469</v>
      </c>
      <c r="AG18" s="7">
        <f>IFERROR(leasing!AG18+pożyczki!AG18,"-")</f>
        <v>0</v>
      </c>
      <c r="AH18" s="7">
        <f>IFERROR(leasing!AH18+pożyczki!AH18,"-")</f>
        <v>0</v>
      </c>
      <c r="AI18" s="7">
        <f>IFERROR(leasing!AI18+pożyczki!AI18,"-")</f>
        <v>0</v>
      </c>
      <c r="AJ18" s="7">
        <f>IFERROR(leasing!AJ18+pożyczki!AJ18,"-")</f>
        <v>0</v>
      </c>
      <c r="AK18" s="7">
        <f>IFERROR(leasing!AK18+pożyczki!AK18,"-")</f>
        <v>0</v>
      </c>
      <c r="AL18" s="7">
        <f>IFERROR(leasing!AL18+pożyczki!AL18,"-")</f>
        <v>0</v>
      </c>
      <c r="AM18" s="7">
        <f>IFERROR(leasing!AM18+pożyczki!AM18,"-")</f>
        <v>696</v>
      </c>
      <c r="AN18" s="5"/>
    </row>
    <row r="19" spans="1:40" x14ac:dyDescent="0.2">
      <c r="A19" s="22" t="s">
        <v>15</v>
      </c>
      <c r="B19" s="4" t="s">
        <v>132</v>
      </c>
      <c r="C19" s="7">
        <f>IFERROR(leasing!C19+pożyczki!C19,"-")</f>
        <v>3328</v>
      </c>
      <c r="D19" s="7">
        <f>IFERROR(leasing!D19+pożyczki!D19,"-")</f>
        <v>1638</v>
      </c>
      <c r="E19" s="7">
        <f>IFERROR(leasing!E19+pożyczki!E19,"-")</f>
        <v>456</v>
      </c>
      <c r="F19" s="7">
        <f>IFERROR(leasing!F19+pożyczki!F19,"-")</f>
        <v>298</v>
      </c>
      <c r="G19" s="7">
        <f>IFERROR(leasing!G19+pożyczki!G19,"-")</f>
        <v>158</v>
      </c>
      <c r="H19" s="7">
        <f>IFERROR(leasing!H19+pożyczki!H19,"-")</f>
        <v>540</v>
      </c>
      <c r="I19" s="7">
        <f>IFERROR(leasing!I19+pożyczki!I19,"-")</f>
        <v>632</v>
      </c>
      <c r="J19" s="7">
        <f>IFERROR(leasing!J19+pożyczki!J19,"-")</f>
        <v>17</v>
      </c>
      <c r="K19" s="7">
        <f>IFERROR(leasing!K19+pożyczki!K19,"-")</f>
        <v>45</v>
      </c>
      <c r="L19" s="7">
        <f>IFERROR(leasing!L19+pożyczki!L19,"-")</f>
        <v>1132</v>
      </c>
      <c r="M19" s="7">
        <f>IFERROR(leasing!M19+pożyczki!M19,"-")</f>
        <v>135</v>
      </c>
      <c r="N19" s="7">
        <f>IFERROR(leasing!N19+pożyczki!N19,"-")</f>
        <v>43</v>
      </c>
      <c r="O19" s="7">
        <f>IFERROR(leasing!O19+pożyczki!O19,"-")</f>
        <v>17</v>
      </c>
      <c r="P19" s="7">
        <f>IFERROR(leasing!P19+pożyczki!P19,"-")</f>
        <v>53</v>
      </c>
      <c r="Q19" s="7">
        <f>IFERROR(leasing!Q19+pożyczki!Q19,"-")</f>
        <v>109</v>
      </c>
      <c r="R19" s="7">
        <f>IFERROR(leasing!R19+pożyczki!R19,"-")</f>
        <v>56</v>
      </c>
      <c r="S19" s="7">
        <f>IFERROR(leasing!S19+pożyczki!S19,"-")</f>
        <v>105</v>
      </c>
      <c r="T19" s="7">
        <f>IFERROR(leasing!T19+pożyczki!T19,"-")</f>
        <v>46</v>
      </c>
      <c r="U19" s="7">
        <f>IFERROR(leasing!U19+pożyczki!U19,"-")</f>
        <v>87</v>
      </c>
      <c r="V19" s="7">
        <f>IFERROR(leasing!V19+pożyczki!V19,"-")</f>
        <v>481</v>
      </c>
      <c r="W19" s="7">
        <f>IFERROR(leasing!W19+pożyczki!W19,"-")</f>
        <v>207</v>
      </c>
      <c r="X19" s="7">
        <f>IFERROR(leasing!X19+pożyczki!X19,"-")</f>
        <v>207</v>
      </c>
      <c r="Y19" s="7">
        <f>IFERROR(leasing!Y19+pożyczki!Y19,"-")</f>
        <v>0</v>
      </c>
      <c r="Z19" s="7">
        <f>IFERROR(leasing!Z19+pożyczki!Z19,"-")</f>
        <v>0</v>
      </c>
      <c r="AA19" s="7">
        <f>IFERROR(leasing!AA19+pożyczki!AA19,"-")</f>
        <v>106</v>
      </c>
      <c r="AB19" s="7">
        <f>IFERROR(leasing!AB19+pożyczki!AB19,"-")</f>
        <v>0</v>
      </c>
      <c r="AC19" s="7">
        <f>IFERROR(leasing!AC19+pożyczki!AC19,"-")</f>
        <v>6</v>
      </c>
      <c r="AD19" s="7">
        <f>IFERROR(leasing!AD19+pożyczki!AD19,"-")</f>
        <v>100</v>
      </c>
      <c r="AE19" s="7">
        <f>IFERROR(leasing!AE19+pożyczki!AE19,"-")</f>
        <v>52</v>
      </c>
      <c r="AF19" s="7">
        <f>IFERROR(leasing!AF19+pożyczki!AF19,"-")</f>
        <v>4825</v>
      </c>
      <c r="AG19" s="7">
        <f>IFERROR(leasing!AG19+pożyczki!AG19,"-")</f>
        <v>0</v>
      </c>
      <c r="AH19" s="7">
        <f>IFERROR(leasing!AH19+pożyczki!AH19,"-")</f>
        <v>0</v>
      </c>
      <c r="AI19" s="7">
        <f>IFERROR(leasing!AI19+pożyczki!AI19,"-")</f>
        <v>0</v>
      </c>
      <c r="AJ19" s="7">
        <f>IFERROR(leasing!AJ19+pożyczki!AJ19,"-")</f>
        <v>0</v>
      </c>
      <c r="AK19" s="7">
        <f>IFERROR(leasing!AK19+pożyczki!AK19,"-")</f>
        <v>0</v>
      </c>
      <c r="AL19" s="7">
        <f>IFERROR(leasing!AL19+pożyczki!AL19,"-")</f>
        <v>0</v>
      </c>
      <c r="AM19" s="7">
        <f>IFERROR(leasing!AM19+pożyczki!AM19,"-")</f>
        <v>4558</v>
      </c>
      <c r="AN19" s="6"/>
    </row>
    <row r="20" spans="1:40" x14ac:dyDescent="0.2">
      <c r="A20" s="22" t="s">
        <v>16</v>
      </c>
      <c r="B20" s="4" t="s">
        <v>22</v>
      </c>
      <c r="C20" s="7">
        <f>IFERROR(leasing!C20+pożyczki!C20,"-")</f>
        <v>15231</v>
      </c>
      <c r="D20" s="7">
        <f>IFERROR(leasing!D20+pożyczki!D20,"-")</f>
        <v>9401</v>
      </c>
      <c r="E20" s="7">
        <f>IFERROR(leasing!E20+pożyczki!E20,"-")</f>
        <v>2527</v>
      </c>
      <c r="F20" s="7">
        <f>IFERROR(leasing!F20+pożyczki!F20,"-")</f>
        <v>2149</v>
      </c>
      <c r="G20" s="7">
        <f>IFERROR(leasing!G20+pożyczki!G20,"-")</f>
        <v>378</v>
      </c>
      <c r="H20" s="7">
        <f>IFERROR(leasing!H20+pożyczki!H20,"-")</f>
        <v>1280</v>
      </c>
      <c r="I20" s="7">
        <f>IFERROR(leasing!I20+pożyczki!I20,"-")</f>
        <v>1820</v>
      </c>
      <c r="J20" s="7">
        <f>IFERROR(leasing!J20+pożyczki!J20,"-")</f>
        <v>45</v>
      </c>
      <c r="K20" s="7">
        <f>IFERROR(leasing!K20+pożyczki!K20,"-")</f>
        <v>158</v>
      </c>
      <c r="L20" s="7">
        <f>IFERROR(leasing!L20+pożyczki!L20,"-")</f>
        <v>4919</v>
      </c>
      <c r="M20" s="7">
        <f>IFERROR(leasing!M20+pożyczki!M20,"-")</f>
        <v>513</v>
      </c>
      <c r="N20" s="7">
        <f>IFERROR(leasing!N20+pożyczki!N20,"-")</f>
        <v>697</v>
      </c>
      <c r="O20" s="7">
        <f>IFERROR(leasing!O20+pożyczki!O20,"-")</f>
        <v>76</v>
      </c>
      <c r="P20" s="7">
        <f>IFERROR(leasing!P20+pożyczki!P20,"-")</f>
        <v>72</v>
      </c>
      <c r="Q20" s="7">
        <f>IFERROR(leasing!Q20+pożyczki!Q20,"-")</f>
        <v>224</v>
      </c>
      <c r="R20" s="7">
        <f>IFERROR(leasing!R20+pożyczki!R20,"-")</f>
        <v>327</v>
      </c>
      <c r="S20" s="7">
        <f>IFERROR(leasing!S20+pożyczki!S20,"-")</f>
        <v>342</v>
      </c>
      <c r="T20" s="7">
        <f>IFERROR(leasing!T20+pożyczki!T20,"-")</f>
        <v>70</v>
      </c>
      <c r="U20" s="7">
        <f>IFERROR(leasing!U20+pożyczki!U20,"-")</f>
        <v>407</v>
      </c>
      <c r="V20" s="7">
        <f>IFERROR(leasing!V20+pożyczki!V20,"-")</f>
        <v>2191</v>
      </c>
      <c r="W20" s="7">
        <f>IFERROR(leasing!W20+pożyczki!W20,"-")</f>
        <v>2081</v>
      </c>
      <c r="X20" s="7">
        <f>IFERROR(leasing!X20+pożyczki!X20,"-")</f>
        <v>1335</v>
      </c>
      <c r="Y20" s="7">
        <f>IFERROR(leasing!Y20+pożyczki!Y20,"-")</f>
        <v>6</v>
      </c>
      <c r="Z20" s="7">
        <f>IFERROR(leasing!Z20+pożyczki!Z20,"-")</f>
        <v>740</v>
      </c>
      <c r="AA20" s="7">
        <f>IFERROR(leasing!AA20+pożyczki!AA20,"-")</f>
        <v>30</v>
      </c>
      <c r="AB20" s="7">
        <f>IFERROR(leasing!AB20+pożyczki!AB20,"-")</f>
        <v>10</v>
      </c>
      <c r="AC20" s="7">
        <f>IFERROR(leasing!AC20+pożyczki!AC20,"-")</f>
        <v>10</v>
      </c>
      <c r="AD20" s="7">
        <f>IFERROR(leasing!AD20+pożyczki!AD20,"-")</f>
        <v>10</v>
      </c>
      <c r="AE20" s="7">
        <f>IFERROR(leasing!AE20+pożyczki!AE20,"-")</f>
        <v>0</v>
      </c>
      <c r="AF20" s="7">
        <f>IFERROR(leasing!AF20+pożyczki!AF20,"-")</f>
        <v>22261</v>
      </c>
      <c r="AG20" s="7">
        <f>IFERROR(leasing!AG20+pożyczki!AG20,"-")</f>
        <v>0</v>
      </c>
      <c r="AH20" s="7">
        <f>IFERROR(leasing!AH20+pożyczki!AH20,"-")</f>
        <v>0</v>
      </c>
      <c r="AI20" s="7">
        <f>IFERROR(leasing!AI20+pożyczki!AI20,"-")</f>
        <v>0</v>
      </c>
      <c r="AJ20" s="7">
        <f>IFERROR(leasing!AJ20+pożyczki!AJ20,"-")</f>
        <v>0</v>
      </c>
      <c r="AK20" s="7">
        <f>IFERROR(leasing!AK20+pożyczki!AK20,"-")</f>
        <v>0</v>
      </c>
      <c r="AL20" s="7">
        <f>IFERROR(leasing!AL20+pożyczki!AL20,"-")</f>
        <v>0</v>
      </c>
      <c r="AM20" s="7">
        <f>IFERROR(leasing!AM20+pożyczki!AM20,"-")</f>
        <v>22261</v>
      </c>
      <c r="AN20" s="5"/>
    </row>
    <row r="21" spans="1:40" x14ac:dyDescent="0.2">
      <c r="A21" s="22" t="s">
        <v>60</v>
      </c>
      <c r="B21" s="4" t="s">
        <v>89</v>
      </c>
      <c r="C21" s="7">
        <f>IFERROR(leasing!C21+pożyczki!C21,"-")</f>
        <v>3148</v>
      </c>
      <c r="D21" s="7">
        <f>IFERROR(leasing!D21+pożyczki!D21,"-")</f>
        <v>2574</v>
      </c>
      <c r="E21" s="7">
        <f>IFERROR(leasing!E21+pożyczki!E21,"-")</f>
        <v>425</v>
      </c>
      <c r="F21" s="7">
        <f>IFERROR(leasing!F21+pożyczki!F21,"-")</f>
        <v>425</v>
      </c>
      <c r="G21" s="7">
        <f>IFERROR(leasing!G21+pożyczki!G21,"-")</f>
        <v>0</v>
      </c>
      <c r="H21" s="7">
        <f>IFERROR(leasing!H21+pożyczki!H21,"-")</f>
        <v>0</v>
      </c>
      <c r="I21" s="7">
        <f>IFERROR(leasing!I21+pożyczki!I21,"-")</f>
        <v>0</v>
      </c>
      <c r="J21" s="7">
        <f>IFERROR(leasing!J21+pożyczki!J21,"-")</f>
        <v>0</v>
      </c>
      <c r="K21" s="7">
        <f>IFERROR(leasing!K21+pożyczki!K21,"-")</f>
        <v>149</v>
      </c>
      <c r="L21" s="7">
        <f>IFERROR(leasing!L21+pożyczki!L21,"-")</f>
        <v>0</v>
      </c>
      <c r="M21" s="7">
        <f>IFERROR(leasing!M21+pożyczki!M21,"-")</f>
        <v>0</v>
      </c>
      <c r="N21" s="7">
        <f>IFERROR(leasing!N21+pożyczki!N21,"-")</f>
        <v>0</v>
      </c>
      <c r="O21" s="7">
        <f>IFERROR(leasing!O21+pożyczki!O21,"-")</f>
        <v>0</v>
      </c>
      <c r="P21" s="7">
        <f>IFERROR(leasing!P21+pożyczki!P21,"-")</f>
        <v>0</v>
      </c>
      <c r="Q21" s="7">
        <f>IFERROR(leasing!Q21+pożyczki!Q21,"-")</f>
        <v>0</v>
      </c>
      <c r="R21" s="7">
        <f>IFERROR(leasing!R21+pożyczki!R21,"-")</f>
        <v>0</v>
      </c>
      <c r="S21" s="7">
        <f>IFERROR(leasing!S21+pożyczki!S21,"-")</f>
        <v>0</v>
      </c>
      <c r="T21" s="7">
        <f>IFERROR(leasing!T21+pożyczki!T21,"-")</f>
        <v>0</v>
      </c>
      <c r="U21" s="7">
        <f>IFERROR(leasing!U21+pożyczki!U21,"-")</f>
        <v>0</v>
      </c>
      <c r="V21" s="7">
        <f>IFERROR(leasing!V21+pożyczki!V21,"-")</f>
        <v>0</v>
      </c>
      <c r="W21" s="7">
        <f>IFERROR(leasing!W21+pożyczki!W21,"-")</f>
        <v>0</v>
      </c>
      <c r="X21" s="7">
        <f>IFERROR(leasing!X21+pożyczki!X21,"-")</f>
        <v>0</v>
      </c>
      <c r="Y21" s="7">
        <f>IFERROR(leasing!Y21+pożyczki!Y21,"-")</f>
        <v>0</v>
      </c>
      <c r="Z21" s="7">
        <f>IFERROR(leasing!Z21+pożyczki!Z21,"-")</f>
        <v>0</v>
      </c>
      <c r="AA21" s="7">
        <f>IFERROR(leasing!AA21+pożyczki!AA21,"-")</f>
        <v>0</v>
      </c>
      <c r="AB21" s="7">
        <f>IFERROR(leasing!AB21+pożyczki!AB21,"-")</f>
        <v>0</v>
      </c>
      <c r="AC21" s="7">
        <f>IFERROR(leasing!AC21+pożyczki!AC21,"-")</f>
        <v>0</v>
      </c>
      <c r="AD21" s="7">
        <f>IFERROR(leasing!AD21+pożyczki!AD21,"-")</f>
        <v>0</v>
      </c>
      <c r="AE21" s="7">
        <f>IFERROR(leasing!AE21+pożyczki!AE21,"-")</f>
        <v>0</v>
      </c>
      <c r="AF21" s="7">
        <f>IFERROR(leasing!AF21+pożyczki!AF21,"-")</f>
        <v>3148</v>
      </c>
      <c r="AG21" s="7">
        <f>IFERROR(leasing!AG21+pożyczki!AG21,"-")</f>
        <v>0</v>
      </c>
      <c r="AH21" s="7">
        <f>IFERROR(leasing!AH21+pożyczki!AH21,"-")</f>
        <v>0</v>
      </c>
      <c r="AI21" s="7">
        <f>IFERROR(leasing!AI21+pożyczki!AI21,"-")</f>
        <v>0</v>
      </c>
      <c r="AJ21" s="7">
        <f>IFERROR(leasing!AJ21+pożyczki!AJ21,"-")</f>
        <v>0</v>
      </c>
      <c r="AK21" s="7">
        <f>IFERROR(leasing!AK21+pożyczki!AK21,"-")</f>
        <v>0</v>
      </c>
      <c r="AL21" s="7">
        <f>IFERROR(leasing!AL21+pożyczki!AL21,"-")</f>
        <v>0</v>
      </c>
      <c r="AM21" s="7">
        <f>IFERROR(leasing!AM21+pożyczki!AM21,"-")</f>
        <v>3148</v>
      </c>
      <c r="AN21" s="5"/>
    </row>
    <row r="22" spans="1:40" x14ac:dyDescent="0.2">
      <c r="A22" s="22" t="s">
        <v>18</v>
      </c>
      <c r="B22" s="4" t="s">
        <v>92</v>
      </c>
      <c r="C22" s="7">
        <f>IFERROR(leasing!C22+pożyczki!C22,"-")</f>
        <v>6523</v>
      </c>
      <c r="D22" s="7">
        <f>IFERROR(leasing!D22+pożyczki!D22,"-")</f>
        <v>4055</v>
      </c>
      <c r="E22" s="7">
        <f>IFERROR(leasing!E22+pożyczki!E22,"-")</f>
        <v>1261</v>
      </c>
      <c r="F22" s="7">
        <f>IFERROR(leasing!F22+pożyczki!F22,"-")</f>
        <v>1054</v>
      </c>
      <c r="G22" s="7">
        <f>IFERROR(leasing!G22+pożyczki!G22,"-")</f>
        <v>207</v>
      </c>
      <c r="H22" s="7">
        <f>IFERROR(leasing!H22+pożyczki!H22,"-")</f>
        <v>447</v>
      </c>
      <c r="I22" s="7">
        <f>IFERROR(leasing!I22+pożyczki!I22,"-")</f>
        <v>631</v>
      </c>
      <c r="J22" s="7">
        <f>IFERROR(leasing!J22+pożyczki!J22,"-")</f>
        <v>11</v>
      </c>
      <c r="K22" s="7">
        <f>IFERROR(leasing!K22+pożyczki!K22,"-")</f>
        <v>118</v>
      </c>
      <c r="L22" s="7">
        <f>IFERROR(leasing!L22+pożyczki!L22,"-")</f>
        <v>4930</v>
      </c>
      <c r="M22" s="7">
        <f>IFERROR(leasing!M22+pożyczki!M22,"-")</f>
        <v>230</v>
      </c>
      <c r="N22" s="7">
        <f>IFERROR(leasing!N22+pożyczki!N22,"-")</f>
        <v>2001</v>
      </c>
      <c r="O22" s="7">
        <f>IFERROR(leasing!O22+pożyczki!O22,"-")</f>
        <v>108</v>
      </c>
      <c r="P22" s="7">
        <f>IFERROR(leasing!P22+pożyczki!P22,"-")</f>
        <v>84</v>
      </c>
      <c r="Q22" s="7">
        <f>IFERROR(leasing!Q22+pożyczki!Q22,"-")</f>
        <v>99</v>
      </c>
      <c r="R22" s="7">
        <f>IFERROR(leasing!R22+pożyczki!R22,"-")</f>
        <v>18</v>
      </c>
      <c r="S22" s="7">
        <f>IFERROR(leasing!S22+pożyczki!S22,"-")</f>
        <v>541</v>
      </c>
      <c r="T22" s="7">
        <f>IFERROR(leasing!T22+pożyczki!T22,"-")</f>
        <v>92</v>
      </c>
      <c r="U22" s="7">
        <f>IFERROR(leasing!U22+pożyczki!U22,"-")</f>
        <v>429</v>
      </c>
      <c r="V22" s="7">
        <f>IFERROR(leasing!V22+pożyczki!V22,"-")</f>
        <v>1328</v>
      </c>
      <c r="W22" s="7">
        <f>IFERROR(leasing!W22+pożyczki!W22,"-")</f>
        <v>569</v>
      </c>
      <c r="X22" s="7">
        <f>IFERROR(leasing!X22+pożyczki!X22,"-")</f>
        <v>569</v>
      </c>
      <c r="Y22" s="7">
        <f>IFERROR(leasing!Y22+pożyczki!Y22,"-")</f>
        <v>0</v>
      </c>
      <c r="Z22" s="7">
        <f>IFERROR(leasing!Z22+pożyczki!Z22,"-")</f>
        <v>0</v>
      </c>
      <c r="AA22" s="7">
        <f>IFERROR(leasing!AA22+pożyczki!AA22,"-")</f>
        <v>23</v>
      </c>
      <c r="AB22" s="7">
        <f>IFERROR(leasing!AB22+pożyczki!AB22,"-")</f>
        <v>4</v>
      </c>
      <c r="AC22" s="7">
        <f>IFERROR(leasing!AC22+pożyczki!AC22,"-")</f>
        <v>7</v>
      </c>
      <c r="AD22" s="7">
        <f>IFERROR(leasing!AD22+pożyczki!AD22,"-")</f>
        <v>12</v>
      </c>
      <c r="AE22" s="7">
        <f>IFERROR(leasing!AE22+pożyczki!AE22,"-")</f>
        <v>18</v>
      </c>
      <c r="AF22" s="7">
        <f>IFERROR(leasing!AF22+pożyczki!AF22,"-")</f>
        <v>12063</v>
      </c>
      <c r="AG22" s="7">
        <f>IFERROR(leasing!AG22+pożyczki!AG22,"-")</f>
        <v>7</v>
      </c>
      <c r="AH22" s="7">
        <f>IFERROR(leasing!AH22+pożyczki!AH22,"-")</f>
        <v>0</v>
      </c>
      <c r="AI22" s="7">
        <f>IFERROR(leasing!AI22+pożyczki!AI22,"-")</f>
        <v>0</v>
      </c>
      <c r="AJ22" s="7">
        <f>IFERROR(leasing!AJ22+pożyczki!AJ22,"-")</f>
        <v>0</v>
      </c>
      <c r="AK22" s="7">
        <f>IFERROR(leasing!AK22+pożyczki!AK22,"-")</f>
        <v>0</v>
      </c>
      <c r="AL22" s="7">
        <f>IFERROR(leasing!AL22+pożyczki!AL22,"-")</f>
        <v>7</v>
      </c>
      <c r="AM22" s="7">
        <f>IFERROR(leasing!AM22+pożyczki!AM22,"-")</f>
        <v>12070</v>
      </c>
      <c r="AN22" s="5"/>
    </row>
    <row r="23" spans="1:40" x14ac:dyDescent="0.2">
      <c r="A23" s="22" t="s">
        <v>19</v>
      </c>
      <c r="B23" s="4" t="s">
        <v>90</v>
      </c>
      <c r="C23" s="7">
        <f>IFERROR(leasing!C23+pożyczki!C23,"-")</f>
        <v>876</v>
      </c>
      <c r="D23" s="7">
        <f>IFERROR(leasing!D23+pożyczki!D23,"-")</f>
        <v>3</v>
      </c>
      <c r="E23" s="7">
        <f>IFERROR(leasing!E23+pożyczki!E23,"-")</f>
        <v>63</v>
      </c>
      <c r="F23" s="7">
        <f>IFERROR(leasing!F23+pożyczki!F23,"-")</f>
        <v>0</v>
      </c>
      <c r="G23" s="7">
        <f>IFERROR(leasing!G23+pożyczki!G23,"-")</f>
        <v>63</v>
      </c>
      <c r="H23" s="7">
        <f>IFERROR(leasing!H23+pożyczki!H23,"-")</f>
        <v>666</v>
      </c>
      <c r="I23" s="7">
        <f>IFERROR(leasing!I23+pożyczki!I23,"-")</f>
        <v>144</v>
      </c>
      <c r="J23" s="7">
        <f>IFERROR(leasing!J23+pożyczki!J23,"-")</f>
        <v>0</v>
      </c>
      <c r="K23" s="7">
        <f>IFERROR(leasing!K23+pożyczki!K23,"-")</f>
        <v>0</v>
      </c>
      <c r="L23" s="7">
        <f>IFERROR(leasing!L23+pożyczki!L23,"-")</f>
        <v>0</v>
      </c>
      <c r="M23" s="7">
        <f>IFERROR(leasing!M23+pożyczki!M23,"-")</f>
        <v>0</v>
      </c>
      <c r="N23" s="7">
        <f>IFERROR(leasing!N23+pożyczki!N23,"-")</f>
        <v>0</v>
      </c>
      <c r="O23" s="7">
        <f>IFERROR(leasing!O23+pożyczki!O23,"-")</f>
        <v>0</v>
      </c>
      <c r="P23" s="7">
        <f>IFERROR(leasing!P23+pożyczki!P23,"-")</f>
        <v>0</v>
      </c>
      <c r="Q23" s="7">
        <f>IFERROR(leasing!Q23+pożyczki!Q23,"-")</f>
        <v>0</v>
      </c>
      <c r="R23" s="7">
        <f>IFERROR(leasing!R23+pożyczki!R23,"-")</f>
        <v>0</v>
      </c>
      <c r="S23" s="7">
        <f>IFERROR(leasing!S23+pożyczki!S23,"-")</f>
        <v>0</v>
      </c>
      <c r="T23" s="7">
        <f>IFERROR(leasing!T23+pożyczki!T23,"-")</f>
        <v>0</v>
      </c>
      <c r="U23" s="7">
        <f>IFERROR(leasing!U23+pożyczki!U23,"-")</f>
        <v>0</v>
      </c>
      <c r="V23" s="7">
        <f>IFERROR(leasing!V23+pożyczki!V23,"-")</f>
        <v>0</v>
      </c>
      <c r="W23" s="7">
        <f>IFERROR(leasing!W23+pożyczki!W23,"-")</f>
        <v>0</v>
      </c>
      <c r="X23" s="7">
        <f>IFERROR(leasing!X23+pożyczki!X23,"-")</f>
        <v>0</v>
      </c>
      <c r="Y23" s="7">
        <f>IFERROR(leasing!Y23+pożyczki!Y23,"-")</f>
        <v>0</v>
      </c>
      <c r="Z23" s="7">
        <f>IFERROR(leasing!Z23+pożyczki!Z23,"-")</f>
        <v>0</v>
      </c>
      <c r="AA23" s="7">
        <f>IFERROR(leasing!AA23+pożyczki!AA23,"-")</f>
        <v>0</v>
      </c>
      <c r="AB23" s="7">
        <f>IFERROR(leasing!AB23+pożyczki!AB23,"-")</f>
        <v>0</v>
      </c>
      <c r="AC23" s="7">
        <f>IFERROR(leasing!AC23+pożyczki!AC23,"-")</f>
        <v>0</v>
      </c>
      <c r="AD23" s="7">
        <f>IFERROR(leasing!AD23+pożyczki!AD23,"-")</f>
        <v>0</v>
      </c>
      <c r="AE23" s="7">
        <f>IFERROR(leasing!AE23+pożyczki!AE23,"-")</f>
        <v>0</v>
      </c>
      <c r="AF23" s="7">
        <f>IFERROR(leasing!AF23+pożyczki!AF23,"-")</f>
        <v>876</v>
      </c>
      <c r="AG23" s="7">
        <f>IFERROR(leasing!AG23+pożyczki!AG23,"-")</f>
        <v>0</v>
      </c>
      <c r="AH23" s="7">
        <f>IFERROR(leasing!AH23+pożyczki!AH23,"-")</f>
        <v>0</v>
      </c>
      <c r="AI23" s="7">
        <f>IFERROR(leasing!AI23+pożyczki!AI23,"-")</f>
        <v>0</v>
      </c>
      <c r="AJ23" s="7">
        <f>IFERROR(leasing!AJ23+pożyczki!AJ23,"-")</f>
        <v>0</v>
      </c>
      <c r="AK23" s="7">
        <f>IFERROR(leasing!AK23+pożyczki!AK23,"-")</f>
        <v>0</v>
      </c>
      <c r="AL23" s="7">
        <f>IFERROR(leasing!AL23+pożyczki!AL23,"-")</f>
        <v>0</v>
      </c>
      <c r="AM23" s="7">
        <f>IFERROR(leasing!AM23+pożyczki!AM23,"-")</f>
        <v>876</v>
      </c>
      <c r="AN23" s="6"/>
    </row>
    <row r="24" spans="1:40" x14ac:dyDescent="0.2">
      <c r="A24" s="22" t="s">
        <v>20</v>
      </c>
      <c r="B24" s="4" t="s">
        <v>91</v>
      </c>
      <c r="C24" s="7">
        <f>IFERROR(leasing!C24+pożyczki!C24,"-")</f>
        <v>329</v>
      </c>
      <c r="D24" s="7">
        <f>IFERROR(leasing!D24+pożyczki!D24,"-")</f>
        <v>30</v>
      </c>
      <c r="E24" s="7">
        <f>IFERROR(leasing!E24+pożyczki!E24,"-")</f>
        <v>46</v>
      </c>
      <c r="F24" s="7">
        <f>IFERROR(leasing!F24+pożyczki!F24,"-")</f>
        <v>21</v>
      </c>
      <c r="G24" s="7">
        <f>IFERROR(leasing!G24+pożyczki!G24,"-")</f>
        <v>25</v>
      </c>
      <c r="H24" s="7">
        <f>IFERROR(leasing!H24+pożyczki!H24,"-")</f>
        <v>79</v>
      </c>
      <c r="I24" s="7">
        <f>IFERROR(leasing!I24+pożyczki!I24,"-")</f>
        <v>168</v>
      </c>
      <c r="J24" s="7">
        <f>IFERROR(leasing!J24+pożyczki!J24,"-")</f>
        <v>4</v>
      </c>
      <c r="K24" s="7">
        <f>IFERROR(leasing!K24+pożyczki!K24,"-")</f>
        <v>2</v>
      </c>
      <c r="L24" s="7">
        <f>IFERROR(leasing!L24+pożyczki!L24,"-")</f>
        <v>632</v>
      </c>
      <c r="M24" s="7">
        <f>IFERROR(leasing!M24+pożyczki!M24,"-")</f>
        <v>165</v>
      </c>
      <c r="N24" s="7">
        <f>IFERROR(leasing!N24+pożyczki!N24,"-")</f>
        <v>244</v>
      </c>
      <c r="O24" s="7">
        <f>IFERROR(leasing!O24+pożyczki!O24,"-")</f>
        <v>4</v>
      </c>
      <c r="P24" s="7">
        <f>IFERROR(leasing!P24+pożyczki!P24,"-")</f>
        <v>6</v>
      </c>
      <c r="Q24" s="7">
        <f>IFERROR(leasing!Q24+pożyczki!Q24,"-")</f>
        <v>28</v>
      </c>
      <c r="R24" s="7">
        <f>IFERROR(leasing!R24+pożyczki!R24,"-")</f>
        <v>0</v>
      </c>
      <c r="S24" s="7">
        <f>IFERROR(leasing!S24+pożyczki!S24,"-")</f>
        <v>1</v>
      </c>
      <c r="T24" s="7">
        <f>IFERROR(leasing!T24+pożyczki!T24,"-")</f>
        <v>0</v>
      </c>
      <c r="U24" s="7">
        <f>IFERROR(leasing!U24+pożyczki!U24,"-")</f>
        <v>169</v>
      </c>
      <c r="V24" s="7">
        <f>IFERROR(leasing!V24+pożyczki!V24,"-")</f>
        <v>15</v>
      </c>
      <c r="W24" s="7">
        <f>IFERROR(leasing!W24+pożyczki!W24,"-")</f>
        <v>120</v>
      </c>
      <c r="X24" s="7">
        <f>IFERROR(leasing!X24+pożyczki!X24,"-")</f>
        <v>37</v>
      </c>
      <c r="Y24" s="7">
        <f>IFERROR(leasing!Y24+pożyczki!Y24,"-")</f>
        <v>2</v>
      </c>
      <c r="Z24" s="7">
        <f>IFERROR(leasing!Z24+pożyczki!Z24,"-")</f>
        <v>81</v>
      </c>
      <c r="AA24" s="7">
        <f>IFERROR(leasing!AA24+pożyczki!AA24,"-")</f>
        <v>3</v>
      </c>
      <c r="AB24" s="7">
        <f>IFERROR(leasing!AB24+pożyczki!AB24,"-")</f>
        <v>3</v>
      </c>
      <c r="AC24" s="7">
        <f>IFERROR(leasing!AC24+pożyczki!AC24,"-")</f>
        <v>0</v>
      </c>
      <c r="AD24" s="7">
        <f>IFERROR(leasing!AD24+pożyczki!AD24,"-")</f>
        <v>0</v>
      </c>
      <c r="AE24" s="7">
        <f>IFERROR(leasing!AE24+pożyczki!AE24,"-")</f>
        <v>0</v>
      </c>
      <c r="AF24" s="7">
        <f>IFERROR(leasing!AF24+pożyczki!AF24,"-")</f>
        <v>1084</v>
      </c>
      <c r="AG24" s="7">
        <f>IFERROR(leasing!AG24+pożyczki!AG24,"-")</f>
        <v>0</v>
      </c>
      <c r="AH24" s="7">
        <f>IFERROR(leasing!AH24+pożyczki!AH24,"-")</f>
        <v>0</v>
      </c>
      <c r="AI24" s="7">
        <f>IFERROR(leasing!AI24+pożyczki!AI24,"-")</f>
        <v>0</v>
      </c>
      <c r="AJ24" s="7">
        <f>IFERROR(leasing!AJ24+pożyczki!AJ24,"-")</f>
        <v>0</v>
      </c>
      <c r="AK24" s="7">
        <f>IFERROR(leasing!AK24+pożyczki!AK24,"-")</f>
        <v>0</v>
      </c>
      <c r="AL24" s="7">
        <f>IFERROR(leasing!AL24+pożyczki!AL24,"-")</f>
        <v>0</v>
      </c>
      <c r="AM24" s="7">
        <f>IFERROR(leasing!AM24+pożyczki!AM24,"-")</f>
        <v>1084</v>
      </c>
      <c r="AN24" s="5"/>
    </row>
    <row r="25" spans="1:40" x14ac:dyDescent="0.2">
      <c r="A25" s="22" t="s">
        <v>21</v>
      </c>
      <c r="B25" s="4" t="s">
        <v>24</v>
      </c>
      <c r="C25" s="7">
        <f>IFERROR(leasing!C25+pożyczki!C25,"-")</f>
        <v>80</v>
      </c>
      <c r="D25" s="7">
        <f>IFERROR(leasing!D25+pożyczki!D25,"-")</f>
        <v>44</v>
      </c>
      <c r="E25" s="7">
        <f>IFERROR(leasing!E25+pożyczki!E25,"-")</f>
        <v>29</v>
      </c>
      <c r="F25" s="7">
        <f>IFERROR(leasing!F25+pożyczki!F25,"-")</f>
        <v>23</v>
      </c>
      <c r="G25" s="7">
        <f>IFERROR(leasing!G25+pożyczki!G25,"-")</f>
        <v>6</v>
      </c>
      <c r="H25" s="7">
        <f>IFERROR(leasing!H25+pożyczki!H25,"-")</f>
        <v>1</v>
      </c>
      <c r="I25" s="7">
        <f>IFERROR(leasing!I25+pożyczki!I25,"-")</f>
        <v>3</v>
      </c>
      <c r="J25" s="7">
        <f>IFERROR(leasing!J25+pożyczki!J25,"-")</f>
        <v>2</v>
      </c>
      <c r="K25" s="7">
        <f>IFERROR(leasing!K25+pożyczki!K25,"-")</f>
        <v>1</v>
      </c>
      <c r="L25" s="7">
        <f>IFERROR(leasing!L25+pożyczki!L25,"-")</f>
        <v>67</v>
      </c>
      <c r="M25" s="7">
        <f>IFERROR(leasing!M25+pożyczki!M25,"-")</f>
        <v>10</v>
      </c>
      <c r="N25" s="7">
        <f>IFERROR(leasing!N25+pożyczki!N25,"-")</f>
        <v>25</v>
      </c>
      <c r="O25" s="7">
        <f>IFERROR(leasing!O25+pożyczki!O25,"-")</f>
        <v>1</v>
      </c>
      <c r="P25" s="7">
        <f>IFERROR(leasing!P25+pożyczki!P25,"-")</f>
        <v>4</v>
      </c>
      <c r="Q25" s="7">
        <f>IFERROR(leasing!Q25+pożyczki!Q25,"-")</f>
        <v>0</v>
      </c>
      <c r="R25" s="7">
        <f>IFERROR(leasing!R25+pożyczki!R25,"-")</f>
        <v>1</v>
      </c>
      <c r="S25" s="7">
        <f>IFERROR(leasing!S25+pożyczki!S25,"-")</f>
        <v>0</v>
      </c>
      <c r="T25" s="7">
        <f>IFERROR(leasing!T25+pożyczki!T25,"-")</f>
        <v>0</v>
      </c>
      <c r="U25" s="7">
        <f>IFERROR(leasing!U25+pożyczki!U25,"-")</f>
        <v>5</v>
      </c>
      <c r="V25" s="7">
        <f>IFERROR(leasing!V25+pożyczki!V25,"-")</f>
        <v>21</v>
      </c>
      <c r="W25" s="7">
        <f>IFERROR(leasing!W25+pożyczki!W25,"-")</f>
        <v>1</v>
      </c>
      <c r="X25" s="7">
        <f>IFERROR(leasing!X25+pożyczki!X25,"-")</f>
        <v>1</v>
      </c>
      <c r="Y25" s="7">
        <f>IFERROR(leasing!Y25+pożyczki!Y25,"-")</f>
        <v>0</v>
      </c>
      <c r="Z25" s="7">
        <f>IFERROR(leasing!Z25+pożyczki!Z25,"-")</f>
        <v>0</v>
      </c>
      <c r="AA25" s="7">
        <f>IFERROR(leasing!AA25+pożyczki!AA25,"-")</f>
        <v>0</v>
      </c>
      <c r="AB25" s="7">
        <f>IFERROR(leasing!AB25+pożyczki!AB25,"-")</f>
        <v>0</v>
      </c>
      <c r="AC25" s="7">
        <f>IFERROR(leasing!AC25+pożyczki!AC25,"-")</f>
        <v>0</v>
      </c>
      <c r="AD25" s="7">
        <f>IFERROR(leasing!AD25+pożyczki!AD25,"-")</f>
        <v>0</v>
      </c>
      <c r="AE25" s="7">
        <f>IFERROR(leasing!AE25+pożyczki!AE25,"-")</f>
        <v>0</v>
      </c>
      <c r="AF25" s="7">
        <f>IFERROR(leasing!AF25+pożyczki!AF25,"-")</f>
        <v>148</v>
      </c>
      <c r="AG25" s="7">
        <f>IFERROR(leasing!AG25+pożyczki!AG25,"-")</f>
        <v>2</v>
      </c>
      <c r="AH25" s="7">
        <f>IFERROR(leasing!AH25+pożyczki!AH25,"-")</f>
        <v>0</v>
      </c>
      <c r="AI25" s="7">
        <f>IFERROR(leasing!AI25+pożyczki!AI25,"-")</f>
        <v>0</v>
      </c>
      <c r="AJ25" s="7">
        <f>IFERROR(leasing!AJ25+pożyczki!AJ25,"-")</f>
        <v>0</v>
      </c>
      <c r="AK25" s="7">
        <f>IFERROR(leasing!AK25+pożyczki!AK25,"-")</f>
        <v>0</v>
      </c>
      <c r="AL25" s="7">
        <f>IFERROR(leasing!AL25+pożyczki!AL25,"-")</f>
        <v>2</v>
      </c>
      <c r="AM25" s="7">
        <f>IFERROR(leasing!AM25+pożyczki!AM25,"-")</f>
        <v>150</v>
      </c>
      <c r="AN25" s="5"/>
    </row>
    <row r="26" spans="1:40" x14ac:dyDescent="0.2">
      <c r="A26" s="22" t="s">
        <v>23</v>
      </c>
      <c r="B26" s="4" t="s">
        <v>25</v>
      </c>
      <c r="C26" s="7">
        <f>IFERROR(leasing!C26+pożyczki!C26,"-")</f>
        <v>7</v>
      </c>
      <c r="D26" s="7">
        <f>IFERROR(leasing!D26+pożyczki!D26,"-")</f>
        <v>1</v>
      </c>
      <c r="E26" s="7">
        <f>IFERROR(leasing!E26+pożyczki!E26,"-")</f>
        <v>0</v>
      </c>
      <c r="F26" s="7">
        <f>IFERROR(leasing!F26+pożyczki!F26,"-")</f>
        <v>0</v>
      </c>
      <c r="G26" s="7">
        <f>IFERROR(leasing!G26+pożyczki!G26,"-")</f>
        <v>0</v>
      </c>
      <c r="H26" s="7">
        <f>IFERROR(leasing!H26+pożyczki!H26,"-")</f>
        <v>5</v>
      </c>
      <c r="I26" s="7">
        <f>IFERROR(leasing!I26+pożyczki!I26,"-")</f>
        <v>1</v>
      </c>
      <c r="J26" s="7">
        <f>IFERROR(leasing!J26+pożyczki!J26,"-")</f>
        <v>0</v>
      </c>
      <c r="K26" s="7">
        <f>IFERROR(leasing!K26+pożyczki!K26,"-")</f>
        <v>0</v>
      </c>
      <c r="L26" s="7">
        <f>IFERROR(leasing!L26+pożyczki!L26,"-")</f>
        <v>622</v>
      </c>
      <c r="M26" s="7">
        <f>IFERROR(leasing!M26+pożyczki!M26,"-")</f>
        <v>13</v>
      </c>
      <c r="N26" s="7">
        <f>IFERROR(leasing!N26+pożyczki!N26,"-")</f>
        <v>12</v>
      </c>
      <c r="O26" s="7">
        <f>IFERROR(leasing!O26+pożyczki!O26,"-")</f>
        <v>14</v>
      </c>
      <c r="P26" s="7">
        <f>IFERROR(leasing!P26+pożyczki!P26,"-")</f>
        <v>6</v>
      </c>
      <c r="Q26" s="7">
        <f>IFERROR(leasing!Q26+pożyczki!Q26,"-")</f>
        <v>28</v>
      </c>
      <c r="R26" s="7">
        <f>IFERROR(leasing!R26+pożyczki!R26,"-")</f>
        <v>0</v>
      </c>
      <c r="S26" s="7">
        <f>IFERROR(leasing!S26+pożyczki!S26,"-")</f>
        <v>451</v>
      </c>
      <c r="T26" s="7">
        <f>IFERROR(leasing!T26+pożyczki!T26,"-")</f>
        <v>0</v>
      </c>
      <c r="U26" s="7">
        <f>IFERROR(leasing!U26+pożyczki!U26,"-")</f>
        <v>2</v>
      </c>
      <c r="V26" s="7">
        <f>IFERROR(leasing!V26+pożyczki!V26,"-")</f>
        <v>96</v>
      </c>
      <c r="W26" s="7">
        <f>IFERROR(leasing!W26+pożyczki!W26,"-")</f>
        <v>1017</v>
      </c>
      <c r="X26" s="7">
        <f>IFERROR(leasing!X26+pożyczki!X26,"-")</f>
        <v>992</v>
      </c>
      <c r="Y26" s="7">
        <f>IFERROR(leasing!Y26+pożyczki!Y26,"-")</f>
        <v>25</v>
      </c>
      <c r="Z26" s="7">
        <f>IFERROR(leasing!Z26+pożyczki!Z26,"-")</f>
        <v>0</v>
      </c>
      <c r="AA26" s="7">
        <f>IFERROR(leasing!AA26+pożyczki!AA26,"-")</f>
        <v>0</v>
      </c>
      <c r="AB26" s="7">
        <f>IFERROR(leasing!AB26+pożyczki!AB26,"-")</f>
        <v>0</v>
      </c>
      <c r="AC26" s="7">
        <f>IFERROR(leasing!AC26+pożyczki!AC26,"-")</f>
        <v>0</v>
      </c>
      <c r="AD26" s="7">
        <f>IFERROR(leasing!AD26+pożyczki!AD26,"-")</f>
        <v>0</v>
      </c>
      <c r="AE26" s="7">
        <f>IFERROR(leasing!AE26+pożyczki!AE26,"-")</f>
        <v>0</v>
      </c>
      <c r="AF26" s="7">
        <f>IFERROR(leasing!AF26+pożyczki!AF26,"-")</f>
        <v>1646</v>
      </c>
      <c r="AG26" s="7">
        <f>IFERROR(leasing!AG26+pożyczki!AG26,"-")</f>
        <v>0</v>
      </c>
      <c r="AH26" s="7">
        <f>IFERROR(leasing!AH26+pożyczki!AH26,"-")</f>
        <v>0</v>
      </c>
      <c r="AI26" s="7">
        <f>IFERROR(leasing!AI26+pożyczki!AI26,"-")</f>
        <v>0</v>
      </c>
      <c r="AJ26" s="7">
        <f>IFERROR(leasing!AJ26+pożyczki!AJ26,"-")</f>
        <v>0</v>
      </c>
      <c r="AK26" s="7">
        <f>IFERROR(leasing!AK26+pożyczki!AK26,"-")</f>
        <v>0</v>
      </c>
      <c r="AL26" s="7">
        <f>IFERROR(leasing!AL26+pożyczki!AL26,"-")</f>
        <v>0</v>
      </c>
      <c r="AM26" s="7">
        <f>IFERROR(leasing!AM26+pożyczki!AM26,"-")</f>
        <v>1646</v>
      </c>
      <c r="AN26" s="3"/>
    </row>
    <row r="27" spans="1:40" s="31" customFormat="1" x14ac:dyDescent="0.2">
      <c r="A27" s="25"/>
      <c r="B27" s="25" t="s">
        <v>61</v>
      </c>
      <c r="C27" s="7">
        <f>IFERROR(leasing!C27+pożyczki!C27,"-")</f>
        <v>63953</v>
      </c>
      <c r="D27" s="7">
        <f>IFERROR(leasing!D27+pożyczki!D27,"-")</f>
        <v>36310</v>
      </c>
      <c r="E27" s="7">
        <f>IFERROR(leasing!E27+pożyczki!E27,"-")</f>
        <v>12440</v>
      </c>
      <c r="F27" s="7">
        <f>IFERROR(leasing!F27+pożyczki!F27,"-")</f>
        <v>10356</v>
      </c>
      <c r="G27" s="7">
        <f>IFERROR(leasing!G27+pożyczki!G27,"-")</f>
        <v>2084</v>
      </c>
      <c r="H27" s="7">
        <f>IFERROR(leasing!H27+pożyczki!H27,"-")</f>
        <v>6695</v>
      </c>
      <c r="I27" s="7">
        <f>IFERROR(leasing!I27+pożyczki!I27,"-")</f>
        <v>7417</v>
      </c>
      <c r="J27" s="7">
        <f>IFERROR(leasing!J27+pożyczki!J27,"-")</f>
        <v>180</v>
      </c>
      <c r="K27" s="7">
        <f>IFERROR(leasing!K27+pożyczki!K27,"-")</f>
        <v>911</v>
      </c>
      <c r="L27" s="7">
        <f>IFERROR(leasing!L27+pożyczki!L27,"-")</f>
        <v>24313</v>
      </c>
      <c r="M27" s="7">
        <f>IFERROR(leasing!M27+pożyczki!M27,"-")</f>
        <v>3364</v>
      </c>
      <c r="N27" s="7">
        <f>IFERROR(leasing!N27+pożyczki!N27,"-")</f>
        <v>5555</v>
      </c>
      <c r="O27" s="7">
        <f>IFERROR(leasing!O27+pożyczki!O27,"-")</f>
        <v>455</v>
      </c>
      <c r="P27" s="7">
        <f>IFERROR(leasing!P27+pożyczki!P27,"-")</f>
        <v>534</v>
      </c>
      <c r="Q27" s="7">
        <f>IFERROR(leasing!Q27+pożyczki!Q27,"-")</f>
        <v>984</v>
      </c>
      <c r="R27" s="7">
        <f>IFERROR(leasing!R27+pożyczki!R27,"-")</f>
        <v>664</v>
      </c>
      <c r="S27" s="7">
        <f>IFERROR(leasing!S27+pożyczki!S27,"-")</f>
        <v>2257</v>
      </c>
      <c r="T27" s="7">
        <f>IFERROR(leasing!T27+pożyczki!T27,"-")</f>
        <v>763</v>
      </c>
      <c r="U27" s="7">
        <f>IFERROR(leasing!U27+pożyczki!U27,"-")</f>
        <v>2202</v>
      </c>
      <c r="V27" s="7">
        <f>IFERROR(leasing!V27+pożyczki!V27,"-")</f>
        <v>7535</v>
      </c>
      <c r="W27" s="7">
        <f>IFERROR(leasing!W27+pożyczki!W27,"-")</f>
        <v>5286</v>
      </c>
      <c r="X27" s="7">
        <f>IFERROR(leasing!X27+pożyczki!X27,"-")</f>
        <v>4144</v>
      </c>
      <c r="Y27" s="7">
        <f>IFERROR(leasing!Y27+pożyczki!Y27,"-")</f>
        <v>190</v>
      </c>
      <c r="Z27" s="7">
        <f>IFERROR(leasing!Z27+pożyczki!Z27,"-")</f>
        <v>952</v>
      </c>
      <c r="AA27" s="7">
        <f>IFERROR(leasing!AA27+pożyczki!AA27,"-")</f>
        <v>478</v>
      </c>
      <c r="AB27" s="7">
        <f>IFERROR(leasing!AB27+pożyczki!AB27,"-")</f>
        <v>38</v>
      </c>
      <c r="AC27" s="7">
        <f>IFERROR(leasing!AC27+pożyczki!AC27,"-")</f>
        <v>101</v>
      </c>
      <c r="AD27" s="7">
        <f>IFERROR(leasing!AD27+pożyczki!AD27,"-")</f>
        <v>339</v>
      </c>
      <c r="AE27" s="7">
        <f>IFERROR(leasing!AE27+pożyczki!AE27,"-")</f>
        <v>1156</v>
      </c>
      <c r="AF27" s="7">
        <f>IFERROR(leasing!AF27+pożyczki!AF27,"-")</f>
        <v>95186</v>
      </c>
      <c r="AG27" s="7">
        <f>IFERROR(leasing!AG27+pożyczki!AG27,"-")</f>
        <v>21</v>
      </c>
      <c r="AH27" s="7">
        <f>IFERROR(leasing!AH27+pożyczki!AH27,"-")</f>
        <v>0</v>
      </c>
      <c r="AI27" s="7">
        <f>IFERROR(leasing!AI27+pożyczki!AI27,"-")</f>
        <v>6</v>
      </c>
      <c r="AJ27" s="7">
        <f>IFERROR(leasing!AJ27+pożyczki!AJ27,"-")</f>
        <v>0</v>
      </c>
      <c r="AK27" s="7">
        <f>IFERROR(leasing!AK27+pożyczki!AK27,"-")</f>
        <v>0</v>
      </c>
      <c r="AL27" s="7">
        <f>IFERROR(leasing!AL27+pożyczki!AL27,"-")</f>
        <v>15</v>
      </c>
      <c r="AM27" s="7">
        <f>IFERROR(leasing!AM27+pożyczki!AM27,"-")</f>
        <v>95167</v>
      </c>
      <c r="AN27" s="47"/>
    </row>
    <row r="28" spans="1:40" s="63" customFormat="1" ht="30" customHeight="1" x14ac:dyDescent="0.25">
      <c r="A28" s="62"/>
      <c r="B28" s="1"/>
    </row>
    <row r="29" spans="1:40" ht="15" x14ac:dyDescent="0.25">
      <c r="A29" s="13" t="s">
        <v>142</v>
      </c>
      <c r="C29" s="13" t="s">
        <v>78</v>
      </c>
    </row>
    <row r="31" spans="1:40" s="21" customFormat="1" ht="85.5" x14ac:dyDescent="0.2">
      <c r="A31" s="33" t="s">
        <v>26</v>
      </c>
      <c r="B31" s="33" t="s">
        <v>27</v>
      </c>
      <c r="C31" s="15" t="s">
        <v>82</v>
      </c>
      <c r="D31" s="14" t="s">
        <v>28</v>
      </c>
      <c r="E31" s="14" t="s">
        <v>29</v>
      </c>
      <c r="F31" s="14" t="s">
        <v>30</v>
      </c>
      <c r="G31" s="14" t="s">
        <v>31</v>
      </c>
      <c r="H31" s="14" t="s">
        <v>32</v>
      </c>
      <c r="I31" s="14" t="s">
        <v>33</v>
      </c>
      <c r="J31" s="14" t="s">
        <v>34</v>
      </c>
      <c r="K31" s="14" t="s">
        <v>35</v>
      </c>
      <c r="L31" s="16" t="s">
        <v>1</v>
      </c>
      <c r="M31" s="33" t="s">
        <v>36</v>
      </c>
      <c r="N31" s="33" t="s">
        <v>37</v>
      </c>
      <c r="O31" s="33" t="s">
        <v>38</v>
      </c>
      <c r="P31" s="33" t="s">
        <v>39</v>
      </c>
      <c r="Q31" s="33" t="s">
        <v>40</v>
      </c>
      <c r="R31" s="33" t="s">
        <v>41</v>
      </c>
      <c r="S31" s="33" t="s">
        <v>42</v>
      </c>
      <c r="T31" s="33" t="s">
        <v>43</v>
      </c>
      <c r="U31" s="33" t="s">
        <v>44</v>
      </c>
      <c r="V31" s="33" t="s">
        <v>45</v>
      </c>
      <c r="W31" s="16" t="s">
        <v>2</v>
      </c>
      <c r="X31" s="33" t="s">
        <v>46</v>
      </c>
      <c r="Y31" s="33" t="s">
        <v>47</v>
      </c>
      <c r="Z31" s="33" t="s">
        <v>48</v>
      </c>
      <c r="AA31" s="16" t="s">
        <v>49</v>
      </c>
      <c r="AB31" s="33" t="s">
        <v>50</v>
      </c>
      <c r="AC31" s="33" t="s">
        <v>51</v>
      </c>
      <c r="AD31" s="33" t="s">
        <v>52</v>
      </c>
      <c r="AE31" s="77" t="s">
        <v>53</v>
      </c>
      <c r="AF31" s="35" t="s">
        <v>54</v>
      </c>
      <c r="AG31" s="36" t="s">
        <v>80</v>
      </c>
      <c r="AH31" s="37" t="s">
        <v>55</v>
      </c>
      <c r="AI31" s="33" t="s">
        <v>56</v>
      </c>
      <c r="AJ31" s="33" t="s">
        <v>57</v>
      </c>
      <c r="AK31" s="33" t="s">
        <v>58</v>
      </c>
      <c r="AL31" s="33" t="s">
        <v>0</v>
      </c>
      <c r="AM31" s="16" t="s">
        <v>59</v>
      </c>
    </row>
    <row r="32" spans="1:40" x14ac:dyDescent="0.2">
      <c r="A32" s="22" t="s">
        <v>3</v>
      </c>
      <c r="B32" s="4" t="s">
        <v>144</v>
      </c>
      <c r="C32" s="7">
        <f>IFERROR(leasing!C32+pożyczki!C32,"-")</f>
        <v>4823</v>
      </c>
      <c r="D32" s="7">
        <f>IFERROR(leasing!D32+pożyczki!D32,"-")</f>
        <v>1670</v>
      </c>
      <c r="E32" s="7">
        <f>IFERROR(leasing!E32+pożyczki!E32,"-")</f>
        <v>1190</v>
      </c>
      <c r="F32" s="7">
        <f>IFERROR(leasing!F32+pożyczki!F32,"-")</f>
        <v>1070</v>
      </c>
      <c r="G32" s="7">
        <f>IFERROR(leasing!G32+pożyczki!G32,"-")</f>
        <v>120</v>
      </c>
      <c r="H32" s="7">
        <f>IFERROR(leasing!H32+pożyczki!H32,"-")</f>
        <v>1413</v>
      </c>
      <c r="I32" s="7">
        <f>IFERROR(leasing!I32+pożyczki!I32,"-")</f>
        <v>150</v>
      </c>
      <c r="J32" s="7">
        <f>IFERROR(leasing!J32+pożyczki!J32,"-")</f>
        <v>0</v>
      </c>
      <c r="K32" s="7">
        <f>IFERROR(leasing!K32+pożyczki!K32,"-")</f>
        <v>400</v>
      </c>
      <c r="L32" s="7">
        <f>IFERROR(leasing!L32+pożyczki!L32,"-")</f>
        <v>8060</v>
      </c>
      <c r="M32" s="7">
        <f>IFERROR(leasing!M32+pożyczki!M32,"-")</f>
        <v>0</v>
      </c>
      <c r="N32" s="7">
        <f>IFERROR(leasing!N32+pożyczki!N32,"-")</f>
        <v>1140</v>
      </c>
      <c r="O32" s="7">
        <f>IFERROR(leasing!O32+pożyczki!O32,"-")</f>
        <v>0</v>
      </c>
      <c r="P32" s="7">
        <f>IFERROR(leasing!P32+pożyczki!P32,"-")</f>
        <v>360</v>
      </c>
      <c r="Q32" s="7">
        <f>IFERROR(leasing!Q32+pożyczki!Q32,"-")</f>
        <v>2690</v>
      </c>
      <c r="R32" s="7">
        <f>IFERROR(leasing!R32+pożyczki!R32,"-")</f>
        <v>140</v>
      </c>
      <c r="S32" s="7">
        <f>IFERROR(leasing!S32+pożyczki!S32,"-")</f>
        <v>0</v>
      </c>
      <c r="T32" s="7">
        <f>IFERROR(leasing!T32+pożyczki!T32,"-")</f>
        <v>0</v>
      </c>
      <c r="U32" s="7">
        <f>IFERROR(leasing!U32+pożyczki!U32,"-")</f>
        <v>250</v>
      </c>
      <c r="V32" s="7">
        <f>IFERROR(leasing!V32+pożyczki!V32,"-")</f>
        <v>3480</v>
      </c>
      <c r="W32" s="7">
        <f>IFERROR(leasing!W32+pożyczki!W32,"-")</f>
        <v>0</v>
      </c>
      <c r="X32" s="7">
        <f>IFERROR(leasing!X32+pożyczki!X32,"-")</f>
        <v>0</v>
      </c>
      <c r="Y32" s="7">
        <f>IFERROR(leasing!Y32+pożyczki!Y32,"-")</f>
        <v>0</v>
      </c>
      <c r="Z32" s="7">
        <f>IFERROR(leasing!Z32+pożyczki!Z32,"-")</f>
        <v>0</v>
      </c>
      <c r="AA32" s="7">
        <f>IFERROR(leasing!AA32+pożyczki!AA32,"-")</f>
        <v>43824</v>
      </c>
      <c r="AB32" s="7">
        <f>IFERROR(leasing!AB32+pożyczki!AB32,"-")</f>
        <v>19800</v>
      </c>
      <c r="AC32" s="7">
        <f>IFERROR(leasing!AC32+pożyczki!AC32,"-")</f>
        <v>0</v>
      </c>
      <c r="AD32" s="7">
        <f>IFERROR(leasing!AD32+pożyczki!AD32,"-")</f>
        <v>24024</v>
      </c>
      <c r="AE32" s="7">
        <f>IFERROR(leasing!AE32+pożyczki!AE32,"-")</f>
        <v>0</v>
      </c>
      <c r="AF32" s="7">
        <f>IFERROR(leasing!AF32+pożyczki!AF32,"-")</f>
        <v>56707</v>
      </c>
      <c r="AG32" s="7">
        <f>IFERROR(leasing!AG32+pożyczki!AG32,"-")</f>
        <v>0</v>
      </c>
      <c r="AH32" s="7">
        <f>IFERROR(leasing!AH32+pożyczki!AH32,"-")</f>
        <v>0</v>
      </c>
      <c r="AI32" s="7">
        <f>IFERROR(leasing!AI32+pożyczki!AI32,"-")</f>
        <v>0</v>
      </c>
      <c r="AJ32" s="7">
        <f>IFERROR(leasing!AJ32+pożyczki!AJ32,"-")</f>
        <v>0</v>
      </c>
      <c r="AK32" s="7">
        <f>IFERROR(leasing!AK32+pożyczki!AK32,"-")</f>
        <v>0</v>
      </c>
      <c r="AL32" s="7">
        <f>IFERROR(leasing!AL32+pożyczki!AL32,"-")</f>
        <v>0</v>
      </c>
      <c r="AM32" s="64">
        <f>leasing!AM32+pożyczki!AM32</f>
        <v>56707</v>
      </c>
    </row>
    <row r="33" spans="1:39" x14ac:dyDescent="0.2">
      <c r="A33" s="22" t="s">
        <v>4</v>
      </c>
      <c r="B33" s="4" t="s">
        <v>145</v>
      </c>
      <c r="C33" s="7">
        <f>IFERROR(leasing!C33+pożyczki!C33,"-")</f>
        <v>30608</v>
      </c>
      <c r="D33" s="7">
        <f>IFERROR(leasing!D33+pożyczki!D33,"-")</f>
        <v>13564</v>
      </c>
      <c r="E33" s="7">
        <f>IFERROR(leasing!E33+pożyczki!E33,"-")</f>
        <v>7152</v>
      </c>
      <c r="F33" s="7">
        <f>IFERROR(leasing!F33+pożyczki!F33,"-")</f>
        <v>4184</v>
      </c>
      <c r="G33" s="7">
        <f>IFERROR(leasing!G33+pożyczki!G33,"-")</f>
        <v>2968</v>
      </c>
      <c r="H33" s="7">
        <f>IFERROR(leasing!H33+pożyczki!H33,"-")</f>
        <v>4807</v>
      </c>
      <c r="I33" s="7">
        <f>IFERROR(leasing!I33+pożyczki!I33,"-")</f>
        <v>4099</v>
      </c>
      <c r="J33" s="7">
        <f>IFERROR(leasing!J33+pożyczki!J33,"-")</f>
        <v>0</v>
      </c>
      <c r="K33" s="7">
        <f>IFERROR(leasing!K33+pożyczki!K33,"-")</f>
        <v>986</v>
      </c>
      <c r="L33" s="7">
        <f>IFERROR(leasing!L33+pożyczki!L33,"-")</f>
        <v>5652</v>
      </c>
      <c r="M33" s="7">
        <f>IFERROR(leasing!M33+pożyczki!M33,"-")</f>
        <v>2685</v>
      </c>
      <c r="N33" s="7">
        <f>IFERROR(leasing!N33+pożyczki!N33,"-")</f>
        <v>0</v>
      </c>
      <c r="O33" s="7">
        <f>IFERROR(leasing!O33+pożyczki!O33,"-")</f>
        <v>380</v>
      </c>
      <c r="P33" s="7">
        <f>IFERROR(leasing!P33+pożyczki!P33,"-")</f>
        <v>260</v>
      </c>
      <c r="Q33" s="7">
        <f>IFERROR(leasing!Q33+pożyczki!Q33,"-")</f>
        <v>0</v>
      </c>
      <c r="R33" s="7">
        <f>IFERROR(leasing!R33+pożyczki!R33,"-")</f>
        <v>870</v>
      </c>
      <c r="S33" s="7">
        <f>IFERROR(leasing!S33+pożyczki!S33,"-")</f>
        <v>185</v>
      </c>
      <c r="T33" s="7">
        <f>IFERROR(leasing!T33+pożyczki!T33,"-")</f>
        <v>0</v>
      </c>
      <c r="U33" s="7">
        <f>IFERROR(leasing!U33+pożyczki!U33,"-")</f>
        <v>330</v>
      </c>
      <c r="V33" s="7">
        <f>IFERROR(leasing!V33+pożyczki!V33,"-")</f>
        <v>942</v>
      </c>
      <c r="W33" s="7">
        <f>IFERROR(leasing!W33+pożyczki!W33,"-")</f>
        <v>0</v>
      </c>
      <c r="X33" s="7">
        <f>IFERROR(leasing!X33+pożyczki!X33,"-")</f>
        <v>0</v>
      </c>
      <c r="Y33" s="7">
        <f>IFERROR(leasing!Y33+pożyczki!Y33,"-")</f>
        <v>0</v>
      </c>
      <c r="Z33" s="7">
        <f>IFERROR(leasing!Z33+pożyczki!Z33,"-")</f>
        <v>0</v>
      </c>
      <c r="AA33" s="7">
        <f>IFERROR(leasing!AA33+pożyczki!AA33,"-")</f>
        <v>534</v>
      </c>
      <c r="AB33" s="7">
        <f>IFERROR(leasing!AB33+pożyczki!AB33,"-")</f>
        <v>0</v>
      </c>
      <c r="AC33" s="7">
        <f>IFERROR(leasing!AC33+pożyczki!AC33,"-")</f>
        <v>0</v>
      </c>
      <c r="AD33" s="7">
        <f>IFERROR(leasing!AD33+pożyczki!AD33,"-")</f>
        <v>534</v>
      </c>
      <c r="AE33" s="7">
        <f>IFERROR(leasing!AE33+pożyczki!AE33,"-")</f>
        <v>1741</v>
      </c>
      <c r="AF33" s="7">
        <f>IFERROR(leasing!AF33+pożyczki!AF33,"-")</f>
        <v>38535</v>
      </c>
      <c r="AG33" s="7">
        <f>IFERROR(leasing!AG33+pożyczki!AG33,"-")</f>
        <v>0</v>
      </c>
      <c r="AH33" s="7">
        <f>IFERROR(leasing!AH33+pożyczki!AH33,"-")</f>
        <v>0</v>
      </c>
      <c r="AI33" s="7">
        <f>IFERROR(leasing!AI33+pożyczki!AI33,"-")</f>
        <v>0</v>
      </c>
      <c r="AJ33" s="7">
        <f>IFERROR(leasing!AJ33+pożyczki!AJ33,"-")</f>
        <v>0</v>
      </c>
      <c r="AK33" s="7">
        <f>IFERROR(leasing!AK33+pożyczki!AK33,"-")</f>
        <v>0</v>
      </c>
      <c r="AL33" s="7">
        <f>IFERROR(leasing!AL33+pożyczki!AL33,"-")</f>
        <v>0</v>
      </c>
      <c r="AM33" s="64">
        <f>leasing!AM33+pożyczki!AM33</f>
        <v>38535</v>
      </c>
    </row>
    <row r="34" spans="1:39" x14ac:dyDescent="0.2">
      <c r="A34" s="22" t="s">
        <v>5</v>
      </c>
      <c r="B34" s="4" t="s">
        <v>83</v>
      </c>
      <c r="C34" s="7">
        <f>IFERROR(leasing!C34+pożyczki!C34,"-")</f>
        <v>0</v>
      </c>
      <c r="D34" s="7">
        <f>IFERROR(leasing!D34+pożyczki!D34,"-")</f>
        <v>0</v>
      </c>
      <c r="E34" s="7">
        <f>IFERROR(leasing!E34+pożyczki!E34,"-")</f>
        <v>0</v>
      </c>
      <c r="F34" s="7">
        <f>IFERROR(leasing!F34+pożyczki!F34,"-")</f>
        <v>0</v>
      </c>
      <c r="G34" s="7">
        <f>IFERROR(leasing!G34+pożyczki!G34,"-")</f>
        <v>0</v>
      </c>
      <c r="H34" s="7">
        <f>IFERROR(leasing!H34+pożyczki!H34,"-")</f>
        <v>0</v>
      </c>
      <c r="I34" s="7">
        <f>IFERROR(leasing!I34+pożyczki!I34,"-")</f>
        <v>0</v>
      </c>
      <c r="J34" s="7">
        <f>IFERROR(leasing!J34+pożyczki!J34,"-")</f>
        <v>0</v>
      </c>
      <c r="K34" s="7">
        <f>IFERROR(leasing!K34+pożyczki!K34,"-")</f>
        <v>0</v>
      </c>
      <c r="L34" s="7">
        <f>IFERROR(leasing!L34+pożyczki!L34,"-")</f>
        <v>111065</v>
      </c>
      <c r="M34" s="7">
        <f>IFERROR(leasing!M34+pożyczki!M34,"-")</f>
        <v>111065</v>
      </c>
      <c r="N34" s="7">
        <f>IFERROR(leasing!N34+pożyczki!N34,"-")</f>
        <v>0</v>
      </c>
      <c r="O34" s="7">
        <f>IFERROR(leasing!O34+pożyczki!O34,"-")</f>
        <v>0</v>
      </c>
      <c r="P34" s="7">
        <f>IFERROR(leasing!P34+pożyczki!P34,"-")</f>
        <v>0</v>
      </c>
      <c r="Q34" s="7">
        <f>IFERROR(leasing!Q34+pożyczki!Q34,"-")</f>
        <v>0</v>
      </c>
      <c r="R34" s="7">
        <f>IFERROR(leasing!R34+pożyczki!R34,"-")</f>
        <v>0</v>
      </c>
      <c r="S34" s="7">
        <f>IFERROR(leasing!S34+pożyczki!S34,"-")</f>
        <v>0</v>
      </c>
      <c r="T34" s="7">
        <f>IFERROR(leasing!T34+pożyczki!T34,"-")</f>
        <v>0</v>
      </c>
      <c r="U34" s="7">
        <f>IFERROR(leasing!U34+pożyczki!U34,"-")</f>
        <v>0</v>
      </c>
      <c r="V34" s="7">
        <f>IFERROR(leasing!V34+pożyczki!V34,"-")</f>
        <v>0</v>
      </c>
      <c r="W34" s="7">
        <f>IFERROR(leasing!W34+pożyczki!W34,"-")</f>
        <v>0</v>
      </c>
      <c r="X34" s="7">
        <f>IFERROR(leasing!X34+pożyczki!X34,"-")</f>
        <v>0</v>
      </c>
      <c r="Y34" s="7">
        <f>IFERROR(leasing!Y34+pożyczki!Y34,"-")</f>
        <v>0</v>
      </c>
      <c r="Z34" s="7">
        <f>IFERROR(leasing!Z34+pożyczki!Z34,"-")</f>
        <v>0</v>
      </c>
      <c r="AA34" s="7">
        <f>IFERROR(leasing!AA34+pożyczki!AA34,"-")</f>
        <v>0</v>
      </c>
      <c r="AB34" s="7">
        <f>IFERROR(leasing!AB34+pożyczki!AB34,"-")</f>
        <v>0</v>
      </c>
      <c r="AC34" s="7">
        <f>IFERROR(leasing!AC34+pożyczki!AC34,"-")</f>
        <v>0</v>
      </c>
      <c r="AD34" s="7">
        <f>IFERROR(leasing!AD34+pożyczki!AD34,"-")</f>
        <v>0</v>
      </c>
      <c r="AE34" s="7">
        <f>IFERROR(leasing!AE34+pożyczki!AE34,"-")</f>
        <v>0</v>
      </c>
      <c r="AF34" s="7">
        <f>IFERROR(leasing!AF34+pożyczki!AF34,"-")</f>
        <v>111065</v>
      </c>
      <c r="AG34" s="7">
        <f>IFERROR(leasing!AG34+pożyczki!AG34,"-")</f>
        <v>0</v>
      </c>
      <c r="AH34" s="7">
        <f>IFERROR(leasing!AH34+pożyczki!AH34,"-")</f>
        <v>0</v>
      </c>
      <c r="AI34" s="7">
        <f>IFERROR(leasing!AI34+pożyczki!AI34,"-")</f>
        <v>0</v>
      </c>
      <c r="AJ34" s="7">
        <f>IFERROR(leasing!AJ34+pożyczki!AJ34,"-")</f>
        <v>0</v>
      </c>
      <c r="AK34" s="7">
        <f>IFERROR(leasing!AK34+pożyczki!AK34,"-")</f>
        <v>0</v>
      </c>
      <c r="AL34" s="7">
        <f>IFERROR(leasing!AL34+pożyczki!AL34,"-")</f>
        <v>0</v>
      </c>
      <c r="AM34" s="64">
        <f>leasing!AM34+pożyczki!AM34</f>
        <v>111065</v>
      </c>
    </row>
    <row r="35" spans="1:39" x14ac:dyDescent="0.2">
      <c r="A35" s="22" t="s">
        <v>6</v>
      </c>
      <c r="B35" s="4" t="s">
        <v>84</v>
      </c>
      <c r="C35" s="7">
        <f>IFERROR(leasing!C35+pożyczki!C35,"-")</f>
        <v>13070</v>
      </c>
      <c r="D35" s="7">
        <f>IFERROR(leasing!D35+pożyczki!D35,"-")</f>
        <v>592</v>
      </c>
      <c r="E35" s="7">
        <f>IFERROR(leasing!E35+pożyczki!E35,"-")</f>
        <v>721</v>
      </c>
      <c r="F35" s="7">
        <f>IFERROR(leasing!F35+pożyczki!F35,"-")</f>
        <v>721</v>
      </c>
      <c r="G35" s="7">
        <f>IFERROR(leasing!G35+pożyczki!G35,"-")</f>
        <v>0</v>
      </c>
      <c r="H35" s="7">
        <f>IFERROR(leasing!H35+pożyczki!H35,"-")</f>
        <v>9168</v>
      </c>
      <c r="I35" s="7">
        <f>IFERROR(leasing!I35+pożyczki!I35,"-")</f>
        <v>2589</v>
      </c>
      <c r="J35" s="7">
        <f>IFERROR(leasing!J35+pożyczki!J35,"-")</f>
        <v>0</v>
      </c>
      <c r="K35" s="7">
        <f>IFERROR(leasing!K35+pożyczki!K35,"-")</f>
        <v>0</v>
      </c>
      <c r="L35" s="7">
        <f>IFERROR(leasing!L35+pożyczki!L35,"-")</f>
        <v>179989</v>
      </c>
      <c r="M35" s="7">
        <f>IFERROR(leasing!M35+pożyczki!M35,"-")</f>
        <v>14422</v>
      </c>
      <c r="N35" s="7">
        <f>IFERROR(leasing!N35+pożyczki!N35,"-")</f>
        <v>139165</v>
      </c>
      <c r="O35" s="7">
        <f>IFERROR(leasing!O35+pożyczki!O35,"-")</f>
        <v>0</v>
      </c>
      <c r="P35" s="7">
        <f>IFERROR(leasing!P35+pożyczki!P35,"-")</f>
        <v>0</v>
      </c>
      <c r="Q35" s="7">
        <f>IFERROR(leasing!Q35+pożyczki!Q35,"-")</f>
        <v>0</v>
      </c>
      <c r="R35" s="7">
        <f>IFERROR(leasing!R35+pożyczki!R35,"-")</f>
        <v>0</v>
      </c>
      <c r="S35" s="7">
        <f>IFERROR(leasing!S35+pożyczki!S35,"-")</f>
        <v>14895</v>
      </c>
      <c r="T35" s="7">
        <f>IFERROR(leasing!T35+pożyczki!T35,"-")</f>
        <v>0</v>
      </c>
      <c r="U35" s="7">
        <f>IFERROR(leasing!U35+pożyczki!U35,"-")</f>
        <v>2296</v>
      </c>
      <c r="V35" s="7">
        <f>IFERROR(leasing!V35+pożyczki!V35,"-")</f>
        <v>9211</v>
      </c>
      <c r="W35" s="7">
        <f>IFERROR(leasing!W35+pożyczki!W35,"-")</f>
        <v>11201</v>
      </c>
      <c r="X35" s="7">
        <f>IFERROR(leasing!X35+pożyczki!X35,"-")</f>
        <v>11201</v>
      </c>
      <c r="Y35" s="7">
        <f>IFERROR(leasing!Y35+pożyczki!Y35,"-")</f>
        <v>0</v>
      </c>
      <c r="Z35" s="7">
        <f>IFERROR(leasing!Z35+pożyczki!Z35,"-")</f>
        <v>0</v>
      </c>
      <c r="AA35" s="7">
        <f>IFERROR(leasing!AA35+pożyczki!AA35,"-")</f>
        <v>0</v>
      </c>
      <c r="AB35" s="7">
        <f>IFERROR(leasing!AB35+pożyczki!AB35,"-")</f>
        <v>0</v>
      </c>
      <c r="AC35" s="7">
        <f>IFERROR(leasing!AC35+pożyczki!AC35,"-")</f>
        <v>0</v>
      </c>
      <c r="AD35" s="7">
        <f>IFERROR(leasing!AD35+pożyczki!AD35,"-")</f>
        <v>0</v>
      </c>
      <c r="AE35" s="7">
        <f>IFERROR(leasing!AE35+pożyczki!AE35,"-")</f>
        <v>0</v>
      </c>
      <c r="AF35" s="7">
        <f>IFERROR(leasing!AF35+pożyczki!AF35,"-")</f>
        <v>204260</v>
      </c>
      <c r="AG35" s="7">
        <f>IFERROR(leasing!AG35+pożyczki!AG35,"-")</f>
        <v>0</v>
      </c>
      <c r="AH35" s="7">
        <f>IFERROR(leasing!AH35+pożyczki!AH35,"-")</f>
        <v>0</v>
      </c>
      <c r="AI35" s="7">
        <f>IFERROR(leasing!AI35+pożyczki!AI35,"-")</f>
        <v>0</v>
      </c>
      <c r="AJ35" s="7">
        <f>IFERROR(leasing!AJ35+pożyczki!AJ35,"-")</f>
        <v>0</v>
      </c>
      <c r="AK35" s="7">
        <f>IFERROR(leasing!AK35+pożyczki!AK35,"-")</f>
        <v>0</v>
      </c>
      <c r="AL35" s="7">
        <f>IFERROR(leasing!AL35+pożyczki!AL35,"-")</f>
        <v>0</v>
      </c>
      <c r="AM35" s="64">
        <f>leasing!AM35+pożyczki!AM35</f>
        <v>204260</v>
      </c>
    </row>
    <row r="36" spans="1:39" x14ac:dyDescent="0.2">
      <c r="A36" s="22" t="s">
        <v>134</v>
      </c>
      <c r="B36" s="4" t="s">
        <v>9</v>
      </c>
      <c r="C36" s="7">
        <f>IFERROR(leasing!C36+pożyczki!C36,"-")</f>
        <v>1242983</v>
      </c>
      <c r="D36" s="7">
        <f>IFERROR(leasing!D36+pożyczki!D36,"-")</f>
        <v>554903</v>
      </c>
      <c r="E36" s="7">
        <f>IFERROR(leasing!E36+pożyczki!E36,"-")</f>
        <v>306849</v>
      </c>
      <c r="F36" s="7">
        <f>IFERROR(leasing!F36+pożyczki!F36,"-")</f>
        <v>202551</v>
      </c>
      <c r="G36" s="7">
        <f>IFERROR(leasing!G36+pożyczki!G36,"-")</f>
        <v>104298</v>
      </c>
      <c r="H36" s="7">
        <f>IFERROR(leasing!H36+pożyczki!H36,"-")</f>
        <v>245606</v>
      </c>
      <c r="I36" s="7">
        <f>IFERROR(leasing!I36+pożyczki!I36,"-")</f>
        <v>121487</v>
      </c>
      <c r="J36" s="7">
        <f>IFERROR(leasing!J36+pożyczki!J36,"-")</f>
        <v>7346</v>
      </c>
      <c r="K36" s="7">
        <f>IFERROR(leasing!K36+pożyczki!K36,"-")</f>
        <v>6792</v>
      </c>
      <c r="L36" s="7">
        <f>IFERROR(leasing!L36+pożyczki!L36,"-")</f>
        <v>540938</v>
      </c>
      <c r="M36" s="7">
        <f>IFERROR(leasing!M36+pożyczki!M36,"-")</f>
        <v>183833</v>
      </c>
      <c r="N36" s="7">
        <f>IFERROR(leasing!N36+pożyczki!N36,"-")</f>
        <v>126740</v>
      </c>
      <c r="O36" s="7">
        <f>IFERROR(leasing!O36+pożyczki!O36,"-")</f>
        <v>5495</v>
      </c>
      <c r="P36" s="7">
        <f>IFERROR(leasing!P36+pożyczki!P36,"-")</f>
        <v>10674</v>
      </c>
      <c r="Q36" s="7">
        <f>IFERROR(leasing!Q36+pożyczki!Q36,"-")</f>
        <v>33017</v>
      </c>
      <c r="R36" s="7">
        <f>IFERROR(leasing!R36+pożyczki!R36,"-")</f>
        <v>10531</v>
      </c>
      <c r="S36" s="7">
        <f>IFERROR(leasing!S36+pożyczki!S36,"-")</f>
        <v>7474</v>
      </c>
      <c r="T36" s="7">
        <f>IFERROR(leasing!T36+pożyczki!T36,"-")</f>
        <v>17663</v>
      </c>
      <c r="U36" s="7">
        <f>IFERROR(leasing!U36+pożyczki!U36,"-")</f>
        <v>16270</v>
      </c>
      <c r="V36" s="7">
        <f>IFERROR(leasing!V36+pożyczki!V36,"-")</f>
        <v>129241</v>
      </c>
      <c r="W36" s="7">
        <f>IFERROR(leasing!W36+pożyczki!W36,"-")</f>
        <v>25066</v>
      </c>
      <c r="X36" s="7">
        <f>IFERROR(leasing!X36+pożyczki!X36,"-")</f>
        <v>12989</v>
      </c>
      <c r="Y36" s="7">
        <f>IFERROR(leasing!Y36+pożyczki!Y36,"-")</f>
        <v>7655</v>
      </c>
      <c r="Z36" s="7">
        <f>IFERROR(leasing!Z36+pożyczki!Z36,"-")</f>
        <v>4422</v>
      </c>
      <c r="AA36" s="7">
        <f>IFERROR(leasing!AA36+pożyczki!AA36,"-")</f>
        <v>9215</v>
      </c>
      <c r="AB36" s="7">
        <f>IFERROR(leasing!AB36+pożyczki!AB36,"-")</f>
        <v>3799</v>
      </c>
      <c r="AC36" s="7">
        <f>IFERROR(leasing!AC36+pożyczki!AC36,"-")</f>
        <v>5416</v>
      </c>
      <c r="AD36" s="7">
        <f>IFERROR(leasing!AD36+pożyczki!AD36,"-")</f>
        <v>0</v>
      </c>
      <c r="AE36" s="7">
        <f>IFERROR(leasing!AE36+pożyczki!AE36,"-")</f>
        <v>0</v>
      </c>
      <c r="AF36" s="7">
        <f>IFERROR(leasing!AF36+pożyczki!AF36,"-")</f>
        <v>1818202</v>
      </c>
      <c r="AG36" s="7">
        <f>IFERROR(leasing!AG36+pożyczki!AG36,"-")</f>
        <v>0</v>
      </c>
      <c r="AH36" s="7">
        <f>IFERROR(leasing!AH36+pożyczki!AH36,"-")</f>
        <v>0</v>
      </c>
      <c r="AI36" s="7">
        <f>IFERROR(leasing!AI36+pożyczki!AI36,"-")</f>
        <v>0</v>
      </c>
      <c r="AJ36" s="7">
        <f>IFERROR(leasing!AJ36+pożyczki!AJ36,"-")</f>
        <v>0</v>
      </c>
      <c r="AK36" s="7">
        <f>IFERROR(leasing!AK36+pożyczki!AK36,"-")</f>
        <v>0</v>
      </c>
      <c r="AL36" s="7">
        <f>IFERROR(leasing!AL36+pożyczki!AL36,"-")</f>
        <v>0</v>
      </c>
      <c r="AM36" s="64">
        <f>leasing!AM36+pożyczki!AM36</f>
        <v>1818202</v>
      </c>
    </row>
    <row r="37" spans="1:39" x14ac:dyDescent="0.2">
      <c r="A37" s="22" t="s">
        <v>7</v>
      </c>
      <c r="B37" s="4" t="s">
        <v>130</v>
      </c>
      <c r="C37" s="7">
        <f>IFERROR(leasing!C37+pożyczki!C37,"-")</f>
        <v>54994</v>
      </c>
      <c r="D37" s="7">
        <f>IFERROR(leasing!D37+pożyczki!D37,"-")</f>
        <v>22742</v>
      </c>
      <c r="E37" s="7">
        <f>IFERROR(leasing!E37+pożyczki!E37,"-")</f>
        <v>31949</v>
      </c>
      <c r="F37" s="7">
        <f>IFERROR(leasing!F37+pożyczki!F37,"-")</f>
        <v>31949</v>
      </c>
      <c r="G37" s="7">
        <f>IFERROR(leasing!G37+pożyczki!G37,"-")</f>
        <v>0</v>
      </c>
      <c r="H37" s="7">
        <f>IFERROR(leasing!H37+pożyczki!H37,"-")</f>
        <v>0</v>
      </c>
      <c r="I37" s="7">
        <f>IFERROR(leasing!I37+pożyczki!I37,"-")</f>
        <v>0</v>
      </c>
      <c r="J37" s="7">
        <f>IFERROR(leasing!J37+pożyczki!J37,"-")</f>
        <v>0</v>
      </c>
      <c r="K37" s="7">
        <f>IFERROR(leasing!K37+pożyczki!K37,"-")</f>
        <v>303</v>
      </c>
      <c r="L37" s="7">
        <f>IFERROR(leasing!L37+pożyczki!L37,"-")</f>
        <v>0</v>
      </c>
      <c r="M37" s="7">
        <f>IFERROR(leasing!M37+pożyczki!M37,"-")</f>
        <v>0</v>
      </c>
      <c r="N37" s="7">
        <f>IFERROR(leasing!N37+pożyczki!N37,"-")</f>
        <v>0</v>
      </c>
      <c r="O37" s="7">
        <f>IFERROR(leasing!O37+pożyczki!O37,"-")</f>
        <v>0</v>
      </c>
      <c r="P37" s="7">
        <f>IFERROR(leasing!P37+pożyczki!P37,"-")</f>
        <v>0</v>
      </c>
      <c r="Q37" s="7">
        <f>IFERROR(leasing!Q37+pożyczki!Q37,"-")</f>
        <v>0</v>
      </c>
      <c r="R37" s="7">
        <f>IFERROR(leasing!R37+pożyczki!R37,"-")</f>
        <v>0</v>
      </c>
      <c r="S37" s="7">
        <f>IFERROR(leasing!S37+pożyczki!S37,"-")</f>
        <v>0</v>
      </c>
      <c r="T37" s="7">
        <f>IFERROR(leasing!T37+pożyczki!T37,"-")</f>
        <v>0</v>
      </c>
      <c r="U37" s="7">
        <f>IFERROR(leasing!U37+pożyczki!U37,"-")</f>
        <v>0</v>
      </c>
      <c r="V37" s="7">
        <f>IFERROR(leasing!V37+pożyczki!V37,"-")</f>
        <v>0</v>
      </c>
      <c r="W37" s="7">
        <f>IFERROR(leasing!W37+pożyczki!W37,"-")</f>
        <v>0</v>
      </c>
      <c r="X37" s="7">
        <f>IFERROR(leasing!X37+pożyczki!X37,"-")</f>
        <v>0</v>
      </c>
      <c r="Y37" s="7">
        <f>IFERROR(leasing!Y37+pożyczki!Y37,"-")</f>
        <v>0</v>
      </c>
      <c r="Z37" s="7">
        <f>IFERROR(leasing!Z37+pożyczki!Z37,"-")</f>
        <v>0</v>
      </c>
      <c r="AA37" s="7">
        <f>IFERROR(leasing!AA37+pożyczki!AA37,"-")</f>
        <v>0</v>
      </c>
      <c r="AB37" s="7">
        <f>IFERROR(leasing!AB37+pożyczki!AB37,"-")</f>
        <v>0</v>
      </c>
      <c r="AC37" s="7">
        <f>IFERROR(leasing!AC37+pożyczki!AC37,"-")</f>
        <v>0</v>
      </c>
      <c r="AD37" s="7">
        <f>IFERROR(leasing!AD37+pożyczki!AD37,"-")</f>
        <v>0</v>
      </c>
      <c r="AE37" s="7">
        <f>IFERROR(leasing!AE37+pożyczki!AE37,"-")</f>
        <v>0</v>
      </c>
      <c r="AF37" s="7">
        <f>IFERROR(leasing!AF37+pożyczki!AF37,"-")</f>
        <v>54994</v>
      </c>
      <c r="AG37" s="7">
        <f>IFERROR(leasing!AG37+pożyczki!AG37,"-")</f>
        <v>0</v>
      </c>
      <c r="AH37" s="7">
        <f>IFERROR(leasing!AH37+pożyczki!AH37,"-")</f>
        <v>0</v>
      </c>
      <c r="AI37" s="7">
        <f>IFERROR(leasing!AI37+pożyczki!AI37,"-")</f>
        <v>0</v>
      </c>
      <c r="AJ37" s="7">
        <f>IFERROR(leasing!AJ37+pożyczki!AJ37,"-")</f>
        <v>0</v>
      </c>
      <c r="AK37" s="7">
        <f>IFERROR(leasing!AK37+pożyczki!AK37,"-")</f>
        <v>0</v>
      </c>
      <c r="AL37" s="7">
        <f>IFERROR(leasing!AL37+pożyczki!AL37,"-")</f>
        <v>0</v>
      </c>
      <c r="AM37" s="64">
        <f>leasing!AM37+pożyczki!AM37</f>
        <v>54994</v>
      </c>
    </row>
    <row r="38" spans="1:39" x14ac:dyDescent="0.2">
      <c r="A38" s="22" t="s">
        <v>8</v>
      </c>
      <c r="B38" s="4" t="s">
        <v>85</v>
      </c>
      <c r="C38" s="7">
        <f>IFERROR(leasing!C38+pożyczki!C38,"-")</f>
        <v>629358</v>
      </c>
      <c r="D38" s="7">
        <f>IFERROR(leasing!D38+pożyczki!D38,"-")</f>
        <v>235943</v>
      </c>
      <c r="E38" s="7">
        <f>IFERROR(leasing!E38+pożyczki!E38,"-")</f>
        <v>133481</v>
      </c>
      <c r="F38" s="7">
        <f>IFERROR(leasing!F38+pożyczki!F38,"-")</f>
        <v>76475</v>
      </c>
      <c r="G38" s="7">
        <f>IFERROR(leasing!G38+pożyczki!G38,"-")</f>
        <v>57006</v>
      </c>
      <c r="H38" s="7">
        <f>IFERROR(leasing!H38+pożyczki!H38,"-")</f>
        <v>171892</v>
      </c>
      <c r="I38" s="7">
        <f>IFERROR(leasing!I38+pożyczki!I38,"-")</f>
        <v>80173</v>
      </c>
      <c r="J38" s="7">
        <f>IFERROR(leasing!J38+pożyczki!J38,"-")</f>
        <v>3351</v>
      </c>
      <c r="K38" s="7">
        <f>IFERROR(leasing!K38+pożyczki!K38,"-")</f>
        <v>4518</v>
      </c>
      <c r="L38" s="7">
        <f>IFERROR(leasing!L38+pożyczki!L38,"-")</f>
        <v>277531</v>
      </c>
      <c r="M38" s="7">
        <f>IFERROR(leasing!M38+pożyczki!M38,"-")</f>
        <v>49245</v>
      </c>
      <c r="N38" s="7">
        <f>IFERROR(leasing!N38+pożyczki!N38,"-")</f>
        <v>160802</v>
      </c>
      <c r="O38" s="7">
        <f>IFERROR(leasing!O38+pożyczki!O38,"-")</f>
        <v>5541</v>
      </c>
      <c r="P38" s="7">
        <f>IFERROR(leasing!P38+pożyczki!P38,"-")</f>
        <v>3340</v>
      </c>
      <c r="Q38" s="7">
        <f>IFERROR(leasing!Q38+pożyczki!Q38,"-")</f>
        <v>8164</v>
      </c>
      <c r="R38" s="7">
        <f>IFERROR(leasing!R38+pożyczki!R38,"-")</f>
        <v>945</v>
      </c>
      <c r="S38" s="7">
        <f>IFERROR(leasing!S38+pożyczki!S38,"-")</f>
        <v>13488</v>
      </c>
      <c r="T38" s="7">
        <f>IFERROR(leasing!T38+pożyczki!T38,"-")</f>
        <v>4467</v>
      </c>
      <c r="U38" s="7">
        <f>IFERROR(leasing!U38+pożyczki!U38,"-")</f>
        <v>3633</v>
      </c>
      <c r="V38" s="7">
        <f>IFERROR(leasing!V38+pożyczki!V38,"-")</f>
        <v>27906</v>
      </c>
      <c r="W38" s="7">
        <f>IFERROR(leasing!W38+pożyczki!W38,"-")</f>
        <v>2371</v>
      </c>
      <c r="X38" s="7">
        <f>IFERROR(leasing!X38+pożyczki!X38,"-")</f>
        <v>1305</v>
      </c>
      <c r="Y38" s="7">
        <f>IFERROR(leasing!Y38+pożyczki!Y38,"-")</f>
        <v>0</v>
      </c>
      <c r="Z38" s="7">
        <f>IFERROR(leasing!Z38+pożyczki!Z38,"-")</f>
        <v>1066</v>
      </c>
      <c r="AA38" s="7">
        <f>IFERROR(leasing!AA38+pożyczki!AA38,"-")</f>
        <v>4435</v>
      </c>
      <c r="AB38" s="7">
        <f>IFERROR(leasing!AB38+pożyczki!AB38,"-")</f>
        <v>315</v>
      </c>
      <c r="AC38" s="7">
        <f>IFERROR(leasing!AC38+pożyczki!AC38,"-")</f>
        <v>4120</v>
      </c>
      <c r="AD38" s="7">
        <f>IFERROR(leasing!AD38+pożyczki!AD38,"-")</f>
        <v>0</v>
      </c>
      <c r="AE38" s="7">
        <f>IFERROR(leasing!AE38+pożyczki!AE38,"-")</f>
        <v>31833</v>
      </c>
      <c r="AF38" s="7">
        <f>IFERROR(leasing!AF38+pożyczki!AF38,"-")</f>
        <v>945528</v>
      </c>
      <c r="AG38" s="7">
        <f>IFERROR(leasing!AG38+pożyczki!AG38,"-")</f>
        <v>0</v>
      </c>
      <c r="AH38" s="7">
        <f>IFERROR(leasing!AH38+pożyczki!AH38,"-")</f>
        <v>0</v>
      </c>
      <c r="AI38" s="7">
        <f>IFERROR(leasing!AI38+pożyczki!AI38,"-")</f>
        <v>0</v>
      </c>
      <c r="AJ38" s="7">
        <f>IFERROR(leasing!AJ38+pożyczki!AJ38,"-")</f>
        <v>0</v>
      </c>
      <c r="AK38" s="7">
        <f>IFERROR(leasing!AK38+pożyczki!AK38,"-")</f>
        <v>0</v>
      </c>
      <c r="AL38" s="7">
        <f>IFERROR(leasing!AL38+pożyczki!AL38,"-")</f>
        <v>0</v>
      </c>
      <c r="AM38" s="64">
        <f>leasing!AM38+pożyczki!AM38</f>
        <v>945528</v>
      </c>
    </row>
    <row r="39" spans="1:39" x14ac:dyDescent="0.2">
      <c r="A39" s="22" t="s">
        <v>10</v>
      </c>
      <c r="B39" s="4" t="s">
        <v>131</v>
      </c>
      <c r="C39" s="7">
        <f>IFERROR(leasing!C39+pożyczki!C39,"-")</f>
        <v>251176</v>
      </c>
      <c r="D39" s="7">
        <f>IFERROR(leasing!D39+pożyczki!D39,"-")</f>
        <v>129416</v>
      </c>
      <c r="E39" s="7">
        <f>IFERROR(leasing!E39+pożyczki!E39,"-")</f>
        <v>42012</v>
      </c>
      <c r="F39" s="7">
        <f>IFERROR(leasing!F39+pożyczki!F39,"-")</f>
        <v>26572</v>
      </c>
      <c r="G39" s="7">
        <f>IFERROR(leasing!G39+pożyczki!G39,"-")</f>
        <v>15440</v>
      </c>
      <c r="H39" s="7">
        <f>IFERROR(leasing!H39+pożyczki!H39,"-")</f>
        <v>47340</v>
      </c>
      <c r="I39" s="7">
        <f>IFERROR(leasing!I39+pożyczki!I39,"-")</f>
        <v>28557</v>
      </c>
      <c r="J39" s="7">
        <f>IFERROR(leasing!J39+pożyczki!J39,"-")</f>
        <v>2801</v>
      </c>
      <c r="K39" s="7">
        <f>IFERROR(leasing!K39+pożyczki!K39,"-")</f>
        <v>1050</v>
      </c>
      <c r="L39" s="7">
        <f>IFERROR(leasing!L39+pożyczki!L39,"-")</f>
        <v>35644</v>
      </c>
      <c r="M39" s="7">
        <f>IFERROR(leasing!M39+pożyczki!M39,"-")</f>
        <v>6893</v>
      </c>
      <c r="N39" s="7">
        <f>IFERROR(leasing!N39+pożyczki!N39,"-")</f>
        <v>3256</v>
      </c>
      <c r="O39" s="7">
        <f>IFERROR(leasing!O39+pożyczki!O39,"-")</f>
        <v>1031</v>
      </c>
      <c r="P39" s="7">
        <f>IFERROR(leasing!P39+pożyczki!P39,"-")</f>
        <v>1497</v>
      </c>
      <c r="Q39" s="7">
        <f>IFERROR(leasing!Q39+pożyczki!Q39,"-")</f>
        <v>4090</v>
      </c>
      <c r="R39" s="7">
        <f>IFERROR(leasing!R39+pożyczki!R39,"-")</f>
        <v>0</v>
      </c>
      <c r="S39" s="7">
        <f>IFERROR(leasing!S39+pożyczki!S39,"-")</f>
        <v>3194</v>
      </c>
      <c r="T39" s="7">
        <f>IFERROR(leasing!T39+pożyczki!T39,"-")</f>
        <v>1447</v>
      </c>
      <c r="U39" s="7">
        <f>IFERROR(leasing!U39+pożyczki!U39,"-")</f>
        <v>3841</v>
      </c>
      <c r="V39" s="7">
        <f>IFERROR(leasing!V39+pożyczki!V39,"-")</f>
        <v>10395</v>
      </c>
      <c r="W39" s="7">
        <f>IFERROR(leasing!W39+pożyczki!W39,"-")</f>
        <v>176</v>
      </c>
      <c r="X39" s="7">
        <f>IFERROR(leasing!X39+pożyczki!X39,"-")</f>
        <v>176</v>
      </c>
      <c r="Y39" s="7">
        <f>IFERROR(leasing!Y39+pożyczki!Y39,"-")</f>
        <v>0</v>
      </c>
      <c r="Z39" s="7">
        <f>IFERROR(leasing!Z39+pożyczki!Z39,"-")</f>
        <v>0</v>
      </c>
      <c r="AA39" s="7">
        <f>IFERROR(leasing!AA39+pożyczki!AA39,"-")</f>
        <v>423</v>
      </c>
      <c r="AB39" s="7">
        <f>IFERROR(leasing!AB39+pożyczki!AB39,"-")</f>
        <v>0</v>
      </c>
      <c r="AC39" s="7">
        <f>IFERROR(leasing!AC39+pożyczki!AC39,"-")</f>
        <v>423</v>
      </c>
      <c r="AD39" s="7">
        <f>IFERROR(leasing!AD39+pożyczki!AD39,"-")</f>
        <v>0</v>
      </c>
      <c r="AE39" s="7">
        <f>IFERROR(leasing!AE39+pożyczki!AE39,"-")</f>
        <v>0</v>
      </c>
      <c r="AF39" s="7">
        <f>IFERROR(leasing!AF39+pożyczki!AF39,"-")</f>
        <v>287419</v>
      </c>
      <c r="AG39" s="7">
        <f>IFERROR(leasing!AG39+pożyczki!AG39,"-")</f>
        <v>0</v>
      </c>
      <c r="AH39" s="7">
        <f>IFERROR(leasing!AH39+pożyczki!AH39,"-")</f>
        <v>0</v>
      </c>
      <c r="AI39" s="7">
        <f>IFERROR(leasing!AI39+pożyczki!AI39,"-")</f>
        <v>0</v>
      </c>
      <c r="AJ39" s="7">
        <f>IFERROR(leasing!AJ39+pożyczki!AJ39,"-")</f>
        <v>0</v>
      </c>
      <c r="AK39" s="7">
        <f>IFERROR(leasing!AK39+pożyczki!AK39,"-")</f>
        <v>0</v>
      </c>
      <c r="AL39" s="7">
        <f>IFERROR(leasing!AL39+pożyczki!AL39,"-")</f>
        <v>0</v>
      </c>
      <c r="AM39" s="64">
        <f>leasing!AM39+pożyczki!AM39</f>
        <v>287419</v>
      </c>
    </row>
    <row r="40" spans="1:39" x14ac:dyDescent="0.2">
      <c r="A40" s="22" t="s">
        <v>11</v>
      </c>
      <c r="B40" s="4" t="s">
        <v>86</v>
      </c>
      <c r="C40" s="7">
        <f>IFERROR(leasing!C40+pożyczki!C40,"-")</f>
        <v>847044</v>
      </c>
      <c r="D40" s="7">
        <f>IFERROR(leasing!D40+pożyczki!D40,"-")</f>
        <v>323843</v>
      </c>
      <c r="E40" s="7">
        <f>IFERROR(leasing!E40+pożyczki!E40,"-")</f>
        <v>186769</v>
      </c>
      <c r="F40" s="7">
        <f>IFERROR(leasing!F40+pożyczki!F40,"-")</f>
        <v>121783</v>
      </c>
      <c r="G40" s="7">
        <f>IFERROR(leasing!G40+pożyczki!G40,"-")</f>
        <v>64986</v>
      </c>
      <c r="H40" s="7">
        <f>IFERROR(leasing!H40+pożyczki!H40,"-")</f>
        <v>195264</v>
      </c>
      <c r="I40" s="7">
        <f>IFERROR(leasing!I40+pożyczki!I40,"-")</f>
        <v>122000</v>
      </c>
      <c r="J40" s="7">
        <f>IFERROR(leasing!J40+pożyczki!J40,"-")</f>
        <v>612</v>
      </c>
      <c r="K40" s="7">
        <f>IFERROR(leasing!K40+pożyczki!K40,"-")</f>
        <v>18556</v>
      </c>
      <c r="L40" s="7">
        <f>IFERROR(leasing!L40+pożyczki!L40,"-")</f>
        <v>400317</v>
      </c>
      <c r="M40" s="7">
        <f>IFERROR(leasing!M40+pożyczki!M40,"-")</f>
        <v>79059</v>
      </c>
      <c r="N40" s="7">
        <f>IFERROR(leasing!N40+pożyczki!N40,"-")</f>
        <v>14135</v>
      </c>
      <c r="O40" s="7">
        <f>IFERROR(leasing!O40+pożyczki!O40,"-")</f>
        <v>25279</v>
      </c>
      <c r="P40" s="7">
        <f>IFERROR(leasing!P40+pożyczki!P40,"-")</f>
        <v>52341</v>
      </c>
      <c r="Q40" s="7">
        <f>IFERROR(leasing!Q40+pożyczki!Q40,"-")</f>
        <v>70939</v>
      </c>
      <c r="R40" s="7">
        <f>IFERROR(leasing!R40+pożyczki!R40,"-")</f>
        <v>26837</v>
      </c>
      <c r="S40" s="7">
        <f>IFERROR(leasing!S40+pożyczki!S40,"-")</f>
        <v>10984</v>
      </c>
      <c r="T40" s="7">
        <f>IFERROR(leasing!T40+pożyczki!T40,"-")</f>
        <v>3214</v>
      </c>
      <c r="U40" s="7">
        <f>IFERROR(leasing!U40+pożyczki!U40,"-")</f>
        <v>24774</v>
      </c>
      <c r="V40" s="7">
        <f>IFERROR(leasing!V40+pożyczki!V40,"-")</f>
        <v>92755</v>
      </c>
      <c r="W40" s="7">
        <f>IFERROR(leasing!W40+pożyczki!W40,"-")</f>
        <v>35810</v>
      </c>
      <c r="X40" s="7">
        <f>IFERROR(leasing!X40+pożyczki!X40,"-")</f>
        <v>35810</v>
      </c>
      <c r="Y40" s="7">
        <f>IFERROR(leasing!Y40+pożyczki!Y40,"-")</f>
        <v>0</v>
      </c>
      <c r="Z40" s="7">
        <f>IFERROR(leasing!Z40+pożyczki!Z40,"-")</f>
        <v>0</v>
      </c>
      <c r="AA40" s="7">
        <f>IFERROR(leasing!AA40+pożyczki!AA40,"-")</f>
        <v>71604</v>
      </c>
      <c r="AB40" s="7">
        <f>IFERROR(leasing!AB40+pożyczki!AB40,"-")</f>
        <v>0</v>
      </c>
      <c r="AC40" s="7">
        <f>IFERROR(leasing!AC40+pożyczki!AC40,"-")</f>
        <v>154</v>
      </c>
      <c r="AD40" s="7">
        <f>IFERROR(leasing!AD40+pożyczki!AD40,"-")</f>
        <v>71450</v>
      </c>
      <c r="AE40" s="7">
        <f>IFERROR(leasing!AE40+pożyczki!AE40,"-")</f>
        <v>33910</v>
      </c>
      <c r="AF40" s="7">
        <f>IFERROR(leasing!AF40+pożyczki!AF40,"-")</f>
        <v>1388685</v>
      </c>
      <c r="AG40" s="7">
        <f>IFERROR(leasing!AG40+pożyczki!AG40,"-")</f>
        <v>46185</v>
      </c>
      <c r="AH40" s="7">
        <f>IFERROR(leasing!AH40+pożyczki!AH40,"-")</f>
        <v>0</v>
      </c>
      <c r="AI40" s="7">
        <f>IFERROR(leasing!AI40+pożyczki!AI40,"-")</f>
        <v>0</v>
      </c>
      <c r="AJ40" s="7">
        <f>IFERROR(leasing!AJ40+pożyczki!AJ40,"-")</f>
        <v>0</v>
      </c>
      <c r="AK40" s="7">
        <f>IFERROR(leasing!AK40+pożyczki!AK40,"-")</f>
        <v>0</v>
      </c>
      <c r="AL40" s="7">
        <f>IFERROR(leasing!AL40+pożyczki!AL40,"-")</f>
        <v>46185</v>
      </c>
      <c r="AM40" s="64">
        <f>leasing!AM40+pożyczki!AM40</f>
        <v>1434870</v>
      </c>
    </row>
    <row r="41" spans="1:39" x14ac:dyDescent="0.2">
      <c r="A41" s="22" t="s">
        <v>12</v>
      </c>
      <c r="B41" s="4" t="s">
        <v>87</v>
      </c>
      <c r="C41" s="7">
        <f>IFERROR(leasing!C41+pożyczki!C41,"-")</f>
        <v>475882</v>
      </c>
      <c r="D41" s="7">
        <f>IFERROR(leasing!D41+pożyczki!D41,"-")</f>
        <v>175513</v>
      </c>
      <c r="E41" s="7">
        <f>IFERROR(leasing!E41+pożyczki!E41,"-")</f>
        <v>93731</v>
      </c>
      <c r="F41" s="7">
        <f>IFERROR(leasing!F41+pożyczki!F41,"-")</f>
        <v>47710</v>
      </c>
      <c r="G41" s="7">
        <f>IFERROR(leasing!G41+pożyczki!G41,"-")</f>
        <v>46021</v>
      </c>
      <c r="H41" s="7">
        <f>IFERROR(leasing!H41+pożyczki!H41,"-")</f>
        <v>110210</v>
      </c>
      <c r="I41" s="7">
        <f>IFERROR(leasing!I41+pożyczki!I41,"-")</f>
        <v>76782</v>
      </c>
      <c r="J41" s="7">
        <f>IFERROR(leasing!J41+pożyczki!J41,"-")</f>
        <v>7946</v>
      </c>
      <c r="K41" s="7">
        <f>IFERROR(leasing!K41+pożyczki!K41,"-")</f>
        <v>11700</v>
      </c>
      <c r="L41" s="7">
        <f>IFERROR(leasing!L41+pożyczki!L41,"-")</f>
        <v>270679</v>
      </c>
      <c r="M41" s="7">
        <f>IFERROR(leasing!M41+pożyczki!M41,"-")</f>
        <v>47932</v>
      </c>
      <c r="N41" s="7">
        <f>IFERROR(leasing!N41+pożyczki!N41,"-")</f>
        <v>3775</v>
      </c>
      <c r="O41" s="7">
        <f>IFERROR(leasing!O41+pożyczki!O41,"-")</f>
        <v>10464</v>
      </c>
      <c r="P41" s="7">
        <f>IFERROR(leasing!P41+pożyczki!P41,"-")</f>
        <v>35408</v>
      </c>
      <c r="Q41" s="7">
        <f>IFERROR(leasing!Q41+pożyczki!Q41,"-")</f>
        <v>0</v>
      </c>
      <c r="R41" s="7">
        <f>IFERROR(leasing!R41+pożyczki!R41,"-")</f>
        <v>35410</v>
      </c>
      <c r="S41" s="7">
        <f>IFERROR(leasing!S41+pożyczki!S41,"-")</f>
        <v>3163</v>
      </c>
      <c r="T41" s="7">
        <f>IFERROR(leasing!T41+pożyczki!T41,"-")</f>
        <v>0</v>
      </c>
      <c r="U41" s="7">
        <f>IFERROR(leasing!U41+pożyczki!U41,"-")</f>
        <v>27531</v>
      </c>
      <c r="V41" s="7">
        <f>IFERROR(leasing!V41+pożyczki!V41,"-")</f>
        <v>106996</v>
      </c>
      <c r="W41" s="7">
        <f>IFERROR(leasing!W41+pożyczki!W41,"-")</f>
        <v>7565</v>
      </c>
      <c r="X41" s="7">
        <f>IFERROR(leasing!X41+pożyczki!X41,"-")</f>
        <v>0</v>
      </c>
      <c r="Y41" s="7">
        <f>IFERROR(leasing!Y41+pożyczki!Y41,"-")</f>
        <v>7565</v>
      </c>
      <c r="Z41" s="7">
        <f>IFERROR(leasing!Z41+pożyczki!Z41,"-")</f>
        <v>0</v>
      </c>
      <c r="AA41" s="7">
        <f>IFERROR(leasing!AA41+pożyczki!AA41,"-")</f>
        <v>7471</v>
      </c>
      <c r="AB41" s="7">
        <f>IFERROR(leasing!AB41+pożyczki!AB41,"-")</f>
        <v>1485</v>
      </c>
      <c r="AC41" s="7">
        <f>IFERROR(leasing!AC41+pożyczki!AC41,"-")</f>
        <v>754</v>
      </c>
      <c r="AD41" s="7">
        <f>IFERROR(leasing!AD41+pożyczki!AD41,"-")</f>
        <v>5232</v>
      </c>
      <c r="AE41" s="7">
        <f>IFERROR(leasing!AE41+pożyczki!AE41,"-")</f>
        <v>0</v>
      </c>
      <c r="AF41" s="7">
        <f>IFERROR(leasing!AF41+pożyczki!AF41,"-")</f>
        <v>761597</v>
      </c>
      <c r="AG41" s="7">
        <f>IFERROR(leasing!AG41+pożyczki!AG41,"-")</f>
        <v>0</v>
      </c>
      <c r="AH41" s="7">
        <f>IFERROR(leasing!AH41+pożyczki!AH41,"-")</f>
        <v>0</v>
      </c>
      <c r="AI41" s="7">
        <f>IFERROR(leasing!AI41+pożyczki!AI41,"-")</f>
        <v>0</v>
      </c>
      <c r="AJ41" s="7">
        <f>IFERROR(leasing!AJ41+pożyczki!AJ41,"-")</f>
        <v>0</v>
      </c>
      <c r="AK41" s="7">
        <f>IFERROR(leasing!AK41+pożyczki!AK41,"-")</f>
        <v>0</v>
      </c>
      <c r="AL41" s="7">
        <f>IFERROR(leasing!AL41+pożyczki!AL41,"-")</f>
        <v>0</v>
      </c>
      <c r="AM41" s="64">
        <f>leasing!AM41+pożyczki!AM41</f>
        <v>761597</v>
      </c>
    </row>
    <row r="42" spans="1:39" x14ac:dyDescent="0.2">
      <c r="A42" s="22" t="s">
        <v>13</v>
      </c>
      <c r="B42" s="4" t="s">
        <v>17</v>
      </c>
      <c r="C42" s="7">
        <f>IFERROR(leasing!C42+pożyczki!C42,"-")</f>
        <v>1060216</v>
      </c>
      <c r="D42" s="7">
        <f>IFERROR(leasing!D42+pożyczki!D42,"-")</f>
        <v>739432</v>
      </c>
      <c r="E42" s="7">
        <f>IFERROR(leasing!E42+pożyczki!E42,"-")</f>
        <v>113470</v>
      </c>
      <c r="F42" s="7">
        <f>IFERROR(leasing!F42+pożyczki!F42,"-")</f>
        <v>70597</v>
      </c>
      <c r="G42" s="7">
        <f>IFERROR(leasing!G42+pożyczki!G42,"-")</f>
        <v>42873</v>
      </c>
      <c r="H42" s="7">
        <f>IFERROR(leasing!H42+pożyczki!H42,"-")</f>
        <v>96871</v>
      </c>
      <c r="I42" s="7">
        <f>IFERROR(leasing!I42+pożyczki!I42,"-")</f>
        <v>73499</v>
      </c>
      <c r="J42" s="7">
        <f>IFERROR(leasing!J42+pożyczki!J42,"-")</f>
        <v>9103</v>
      </c>
      <c r="K42" s="7">
        <f>IFERROR(leasing!K42+pożyczki!K42,"-")</f>
        <v>27841</v>
      </c>
      <c r="L42" s="7">
        <f>IFERROR(leasing!L42+pożyczki!L42,"-")</f>
        <v>381814</v>
      </c>
      <c r="M42" s="7">
        <f>IFERROR(leasing!M42+pożyczki!M42,"-")</f>
        <v>36479</v>
      </c>
      <c r="N42" s="7">
        <f>IFERROR(leasing!N42+pożyczki!N42,"-")</f>
        <v>2396</v>
      </c>
      <c r="O42" s="7">
        <f>IFERROR(leasing!O42+pożyczki!O42,"-")</f>
        <v>5692</v>
      </c>
      <c r="P42" s="7">
        <f>IFERROR(leasing!P42+pożyczki!P42,"-")</f>
        <v>25376</v>
      </c>
      <c r="Q42" s="7">
        <f>IFERROR(leasing!Q42+pożyczki!Q42,"-")</f>
        <v>51492</v>
      </c>
      <c r="R42" s="7">
        <f>IFERROR(leasing!R42+pożyczki!R42,"-")</f>
        <v>12386</v>
      </c>
      <c r="S42" s="7">
        <f>IFERROR(leasing!S42+pożyczki!S42,"-")</f>
        <v>25539</v>
      </c>
      <c r="T42" s="7">
        <f>IFERROR(leasing!T42+pożyczki!T42,"-")</f>
        <v>1472</v>
      </c>
      <c r="U42" s="7">
        <f>IFERROR(leasing!U42+pożyczki!U42,"-")</f>
        <v>22601</v>
      </c>
      <c r="V42" s="7">
        <f>IFERROR(leasing!V42+pożyczki!V42,"-")</f>
        <v>198381</v>
      </c>
      <c r="W42" s="7">
        <f>IFERROR(leasing!W42+pożyczki!W42,"-")</f>
        <v>9069</v>
      </c>
      <c r="X42" s="7">
        <f>IFERROR(leasing!X42+pożyczki!X42,"-")</f>
        <v>9024</v>
      </c>
      <c r="Y42" s="7">
        <f>IFERROR(leasing!Y42+pożyczki!Y42,"-")</f>
        <v>45</v>
      </c>
      <c r="Z42" s="7">
        <f>IFERROR(leasing!Z42+pożyczki!Z42,"-")</f>
        <v>0</v>
      </c>
      <c r="AA42" s="7">
        <f>IFERROR(leasing!AA42+pożyczki!AA42,"-")</f>
        <v>41540</v>
      </c>
      <c r="AB42" s="7">
        <f>IFERROR(leasing!AB42+pożyczki!AB42,"-")</f>
        <v>11688</v>
      </c>
      <c r="AC42" s="7">
        <f>IFERROR(leasing!AC42+pożyczki!AC42,"-")</f>
        <v>25127</v>
      </c>
      <c r="AD42" s="7">
        <f>IFERROR(leasing!AD42+pożyczki!AD42,"-")</f>
        <v>4725</v>
      </c>
      <c r="AE42" s="7">
        <f>IFERROR(leasing!AE42+pożyczki!AE42,"-")</f>
        <v>28288</v>
      </c>
      <c r="AF42" s="7">
        <f>IFERROR(leasing!AF42+pożyczki!AF42,"-")</f>
        <v>1520927</v>
      </c>
      <c r="AG42" s="7">
        <f>IFERROR(leasing!AG42+pożyczki!AG42,"-")</f>
        <v>34991</v>
      </c>
      <c r="AH42" s="7">
        <f>IFERROR(leasing!AH42+pożyczki!AH42,"-")</f>
        <v>0</v>
      </c>
      <c r="AI42" s="7">
        <f>IFERROR(leasing!AI42+pożyczki!AI42,"-")</f>
        <v>34991</v>
      </c>
      <c r="AJ42" s="7">
        <f>IFERROR(leasing!AJ42+pożyczki!AJ42,"-")</f>
        <v>0</v>
      </c>
      <c r="AK42" s="7">
        <f>IFERROR(leasing!AK42+pożyczki!AK42,"-")</f>
        <v>0</v>
      </c>
      <c r="AL42" s="7">
        <f>IFERROR(leasing!AL42+pożyczki!AL42,"-")</f>
        <v>0</v>
      </c>
      <c r="AM42" s="64">
        <f>leasing!AM42+pożyczki!AM42</f>
        <v>1555918</v>
      </c>
    </row>
    <row r="43" spans="1:39" x14ac:dyDescent="0.2">
      <c r="A43" s="22" t="s">
        <v>14</v>
      </c>
      <c r="B43" s="4" t="s">
        <v>88</v>
      </c>
      <c r="C43" s="7">
        <f>IFERROR(leasing!C43+pożyczki!C43,"-")</f>
        <v>12921</v>
      </c>
      <c r="D43" s="7">
        <f>IFERROR(leasing!D43+pożyczki!D43,"-")</f>
        <v>8590</v>
      </c>
      <c r="E43" s="7">
        <f>IFERROR(leasing!E43+pożyczki!E43,"-")</f>
        <v>290</v>
      </c>
      <c r="F43" s="7">
        <f>IFERROR(leasing!F43+pożyczki!F43,"-")</f>
        <v>0</v>
      </c>
      <c r="G43" s="7">
        <f>IFERROR(leasing!G43+pożyczki!G43,"-")</f>
        <v>290</v>
      </c>
      <c r="H43" s="7">
        <f>IFERROR(leasing!H43+pożyczki!H43,"-")</f>
        <v>0</v>
      </c>
      <c r="I43" s="7">
        <f>IFERROR(leasing!I43+pożyczki!I43,"-")</f>
        <v>4041</v>
      </c>
      <c r="J43" s="7">
        <f>IFERROR(leasing!J43+pożyczki!J43,"-")</f>
        <v>0</v>
      </c>
      <c r="K43" s="7">
        <f>IFERROR(leasing!K43+pożyczki!K43,"-")</f>
        <v>0</v>
      </c>
      <c r="L43" s="7">
        <f>IFERROR(leasing!L43+pożyczki!L43,"-")</f>
        <v>19281</v>
      </c>
      <c r="M43" s="7">
        <f>IFERROR(leasing!M43+pożyczki!M43,"-")</f>
        <v>167</v>
      </c>
      <c r="N43" s="7">
        <f>IFERROR(leasing!N43+pożyczki!N43,"-")</f>
        <v>3857</v>
      </c>
      <c r="O43" s="7">
        <f>IFERROR(leasing!O43+pożyczki!O43,"-")</f>
        <v>74</v>
      </c>
      <c r="P43" s="7">
        <f>IFERROR(leasing!P43+pożyczki!P43,"-")</f>
        <v>1389</v>
      </c>
      <c r="Q43" s="7">
        <f>IFERROR(leasing!Q43+pożyczki!Q43,"-")</f>
        <v>652</v>
      </c>
      <c r="R43" s="7">
        <f>IFERROR(leasing!R43+pożyczki!R43,"-")</f>
        <v>3749</v>
      </c>
      <c r="S43" s="7">
        <f>IFERROR(leasing!S43+pożyczki!S43,"-")</f>
        <v>247</v>
      </c>
      <c r="T43" s="7">
        <f>IFERROR(leasing!T43+pożyczki!T43,"-")</f>
        <v>0</v>
      </c>
      <c r="U43" s="7">
        <f>IFERROR(leasing!U43+pożyczki!U43,"-")</f>
        <v>825</v>
      </c>
      <c r="V43" s="7">
        <f>IFERROR(leasing!V43+pożyczki!V43,"-")</f>
        <v>8321</v>
      </c>
      <c r="W43" s="7">
        <f>IFERROR(leasing!W43+pożyczki!W43,"-")</f>
        <v>830</v>
      </c>
      <c r="X43" s="7">
        <f>IFERROR(leasing!X43+pożyczki!X43,"-")</f>
        <v>830</v>
      </c>
      <c r="Y43" s="7">
        <f>IFERROR(leasing!Y43+pożyczki!Y43,"-")</f>
        <v>0</v>
      </c>
      <c r="Z43" s="7">
        <f>IFERROR(leasing!Z43+pożyczki!Z43,"-")</f>
        <v>0</v>
      </c>
      <c r="AA43" s="7">
        <f>IFERROR(leasing!AA43+pożyczki!AA43,"-")</f>
        <v>0</v>
      </c>
      <c r="AB43" s="7">
        <f>IFERROR(leasing!AB43+pożyczki!AB43,"-")</f>
        <v>0</v>
      </c>
      <c r="AC43" s="7">
        <f>IFERROR(leasing!AC43+pożyczki!AC43,"-")</f>
        <v>0</v>
      </c>
      <c r="AD43" s="7">
        <f>IFERROR(leasing!AD43+pożyczki!AD43,"-")</f>
        <v>0</v>
      </c>
      <c r="AE43" s="7">
        <f>IFERROR(leasing!AE43+pożyczki!AE43,"-")</f>
        <v>0</v>
      </c>
      <c r="AF43" s="7">
        <f>IFERROR(leasing!AF43+pożyczki!AF43,"-")</f>
        <v>33032</v>
      </c>
      <c r="AG43" s="7">
        <f>IFERROR(leasing!AG43+pożyczki!AG43,"-")</f>
        <v>0</v>
      </c>
      <c r="AH43" s="7">
        <f>IFERROR(leasing!AH43+pożyczki!AH43,"-")</f>
        <v>0</v>
      </c>
      <c r="AI43" s="7">
        <f>IFERROR(leasing!AI43+pożyczki!AI43,"-")</f>
        <v>0</v>
      </c>
      <c r="AJ43" s="7">
        <f>IFERROR(leasing!AJ43+pożyczki!AJ43,"-")</f>
        <v>0</v>
      </c>
      <c r="AK43" s="7">
        <f>IFERROR(leasing!AK43+pożyczki!AK43,"-")</f>
        <v>0</v>
      </c>
      <c r="AL43" s="7">
        <f>IFERROR(leasing!AL43+pożyczki!AL43,"-")</f>
        <v>0</v>
      </c>
      <c r="AM43" s="64">
        <f>leasing!AM43+pożyczki!AM43</f>
        <v>33032</v>
      </c>
    </row>
    <row r="44" spans="1:39" x14ac:dyDescent="0.2">
      <c r="A44" s="22" t="s">
        <v>15</v>
      </c>
      <c r="B44" s="4" t="s">
        <v>132</v>
      </c>
      <c r="C44" s="7">
        <f>IFERROR(leasing!C44+pożyczki!C44,"-")</f>
        <v>557222</v>
      </c>
      <c r="D44" s="7">
        <f>IFERROR(leasing!D44+pożyczki!D44,"-")</f>
        <v>206671</v>
      </c>
      <c r="E44" s="7">
        <f>IFERROR(leasing!E44+pożyczki!E44,"-")</f>
        <v>89023</v>
      </c>
      <c r="F44" s="7">
        <f>IFERROR(leasing!F44+pożyczki!F44,"-")</f>
        <v>28260</v>
      </c>
      <c r="G44" s="7">
        <f>IFERROR(leasing!G44+pożyczki!G44,"-")</f>
        <v>60763</v>
      </c>
      <c r="H44" s="7">
        <f>IFERROR(leasing!H44+pożyczki!H44,"-")</f>
        <v>143317</v>
      </c>
      <c r="I44" s="7">
        <f>IFERROR(leasing!I44+pożyczki!I44,"-")</f>
        <v>99737</v>
      </c>
      <c r="J44" s="7">
        <f>IFERROR(leasing!J44+pożyczki!J44,"-")</f>
        <v>6537</v>
      </c>
      <c r="K44" s="7">
        <f>IFERROR(leasing!K44+pożyczki!K44,"-")</f>
        <v>11937</v>
      </c>
      <c r="L44" s="7">
        <f>IFERROR(leasing!L44+pożyczki!L44,"-")</f>
        <v>387422</v>
      </c>
      <c r="M44" s="7">
        <f>IFERROR(leasing!M44+pożyczki!M44,"-")</f>
        <v>55622</v>
      </c>
      <c r="N44" s="7">
        <f>IFERROR(leasing!N44+pożyczki!N44,"-")</f>
        <v>13522</v>
      </c>
      <c r="O44" s="7">
        <f>IFERROR(leasing!O44+pożyczki!O44,"-")</f>
        <v>23844</v>
      </c>
      <c r="P44" s="7">
        <f>IFERROR(leasing!P44+pożyczki!P44,"-")</f>
        <v>46522</v>
      </c>
      <c r="Q44" s="7">
        <f>IFERROR(leasing!Q44+pożyczki!Q44,"-")</f>
        <v>72601</v>
      </c>
      <c r="R44" s="7">
        <f>IFERROR(leasing!R44+pożyczki!R44,"-")</f>
        <v>17995</v>
      </c>
      <c r="S44" s="7">
        <f>IFERROR(leasing!S44+pożyczki!S44,"-")</f>
        <v>6437</v>
      </c>
      <c r="T44" s="7">
        <f>IFERROR(leasing!T44+pożyczki!T44,"-")</f>
        <v>1163</v>
      </c>
      <c r="U44" s="7">
        <f>IFERROR(leasing!U44+pożyczki!U44,"-")</f>
        <v>9843</v>
      </c>
      <c r="V44" s="7">
        <f>IFERROR(leasing!V44+pożyczki!V44,"-")</f>
        <v>139873</v>
      </c>
      <c r="W44" s="7">
        <f>IFERROR(leasing!W44+pożyczki!W44,"-")</f>
        <v>13449</v>
      </c>
      <c r="X44" s="7">
        <f>IFERROR(leasing!X44+pożyczki!X44,"-")</f>
        <v>13449</v>
      </c>
      <c r="Y44" s="7">
        <f>IFERROR(leasing!Y44+pożyczki!Y44,"-")</f>
        <v>0</v>
      </c>
      <c r="Z44" s="7">
        <f>IFERROR(leasing!Z44+pożyczki!Z44,"-")</f>
        <v>0</v>
      </c>
      <c r="AA44" s="7">
        <f>IFERROR(leasing!AA44+pożyczki!AA44,"-")</f>
        <v>37512</v>
      </c>
      <c r="AB44" s="7">
        <f>IFERROR(leasing!AB44+pożyczki!AB44,"-")</f>
        <v>0</v>
      </c>
      <c r="AC44" s="7">
        <f>IFERROR(leasing!AC44+pożyczki!AC44,"-")</f>
        <v>3570</v>
      </c>
      <c r="AD44" s="7">
        <f>IFERROR(leasing!AD44+pożyczki!AD44,"-")</f>
        <v>33942</v>
      </c>
      <c r="AE44" s="7">
        <f>IFERROR(leasing!AE44+pożyczki!AE44,"-")</f>
        <v>23264</v>
      </c>
      <c r="AF44" s="7">
        <f>IFERROR(leasing!AF44+pożyczki!AF44,"-")</f>
        <v>1018869</v>
      </c>
      <c r="AG44" s="7">
        <f>IFERROR(leasing!AG44+pożyczki!AG44,"-")</f>
        <v>0</v>
      </c>
      <c r="AH44" s="7">
        <f>IFERROR(leasing!AH44+pożyczki!AH44,"-")</f>
        <v>0</v>
      </c>
      <c r="AI44" s="7">
        <f>IFERROR(leasing!AI44+pożyczki!AI44,"-")</f>
        <v>0</v>
      </c>
      <c r="AJ44" s="7">
        <f>IFERROR(leasing!AJ44+pożyczki!AJ44,"-")</f>
        <v>0</v>
      </c>
      <c r="AK44" s="7">
        <f>IFERROR(leasing!AK44+pożyczki!AK44,"-")</f>
        <v>0</v>
      </c>
      <c r="AL44" s="7">
        <f>IFERROR(leasing!AL44+pożyczki!AL44,"-")</f>
        <v>0</v>
      </c>
      <c r="AM44" s="64">
        <f>leasing!AM44+pożyczki!AM44</f>
        <v>1018869</v>
      </c>
    </row>
    <row r="45" spans="1:39" x14ac:dyDescent="0.2">
      <c r="A45" s="22" t="s">
        <v>16</v>
      </c>
      <c r="B45" s="4" t="s">
        <v>22</v>
      </c>
      <c r="C45" s="7">
        <f>IFERROR(leasing!C45+pożyczki!C45,"-")</f>
        <v>1888013</v>
      </c>
      <c r="D45" s="7">
        <f>IFERROR(leasing!D45+pożyczki!D45,"-")</f>
        <v>983192</v>
      </c>
      <c r="E45" s="7">
        <f>IFERROR(leasing!E45+pożyczki!E45,"-")</f>
        <v>342168</v>
      </c>
      <c r="F45" s="7">
        <f>IFERROR(leasing!F45+pożyczki!F45,"-")</f>
        <v>212950</v>
      </c>
      <c r="G45" s="7">
        <f>IFERROR(leasing!G45+pożyczki!G45,"-")</f>
        <v>129218</v>
      </c>
      <c r="H45" s="7">
        <f>IFERROR(leasing!H45+pożyczki!H45,"-")</f>
        <v>309989</v>
      </c>
      <c r="I45" s="7">
        <f>IFERROR(leasing!I45+pożyczki!I45,"-")</f>
        <v>231932</v>
      </c>
      <c r="J45" s="7">
        <f>IFERROR(leasing!J45+pożyczki!J45,"-")</f>
        <v>13538</v>
      </c>
      <c r="K45" s="7">
        <f>IFERROR(leasing!K45+pożyczki!K45,"-")</f>
        <v>7194</v>
      </c>
      <c r="L45" s="7">
        <f>IFERROR(leasing!L45+pożyczki!L45,"-")</f>
        <v>606503</v>
      </c>
      <c r="M45" s="7">
        <f>IFERROR(leasing!M45+pożyczki!M45,"-")</f>
        <v>107760</v>
      </c>
      <c r="N45" s="7">
        <f>IFERROR(leasing!N45+pożyczki!N45,"-")</f>
        <v>99294</v>
      </c>
      <c r="O45" s="7">
        <f>IFERROR(leasing!O45+pożyczki!O45,"-")</f>
        <v>25919</v>
      </c>
      <c r="P45" s="7">
        <f>IFERROR(leasing!P45+pożyczki!P45,"-")</f>
        <v>24762</v>
      </c>
      <c r="Q45" s="7">
        <f>IFERROR(leasing!Q45+pożyczki!Q45,"-")</f>
        <v>64080</v>
      </c>
      <c r="R45" s="7">
        <f>IFERROR(leasing!R45+pożyczki!R45,"-")</f>
        <v>25785</v>
      </c>
      <c r="S45" s="7">
        <f>IFERROR(leasing!S45+pożyczki!S45,"-")</f>
        <v>31484</v>
      </c>
      <c r="T45" s="7">
        <f>IFERROR(leasing!T45+pożyczki!T45,"-")</f>
        <v>1575</v>
      </c>
      <c r="U45" s="7">
        <f>IFERROR(leasing!U45+pożyczki!U45,"-")</f>
        <v>37066</v>
      </c>
      <c r="V45" s="7">
        <f>IFERROR(leasing!V45+pożyczki!V45,"-")</f>
        <v>188778</v>
      </c>
      <c r="W45" s="7">
        <f>IFERROR(leasing!W45+pożyczki!W45,"-")</f>
        <v>19742</v>
      </c>
      <c r="X45" s="7">
        <f>IFERROR(leasing!X45+pożyczki!X45,"-")</f>
        <v>11446</v>
      </c>
      <c r="Y45" s="7">
        <f>IFERROR(leasing!Y45+pożyczki!Y45,"-")</f>
        <v>716</v>
      </c>
      <c r="Z45" s="7">
        <f>IFERROR(leasing!Z45+pożyczki!Z45,"-")</f>
        <v>7580</v>
      </c>
      <c r="AA45" s="7">
        <f>IFERROR(leasing!AA45+pożyczki!AA45,"-")</f>
        <v>167607</v>
      </c>
      <c r="AB45" s="7">
        <f>IFERROR(leasing!AB45+pożyczki!AB45,"-")</f>
        <v>89936</v>
      </c>
      <c r="AC45" s="7">
        <f>IFERROR(leasing!AC45+pożyczki!AC45,"-")</f>
        <v>4331</v>
      </c>
      <c r="AD45" s="7">
        <f>IFERROR(leasing!AD45+pożyczki!AD45,"-")</f>
        <v>73340</v>
      </c>
      <c r="AE45" s="7">
        <f>IFERROR(leasing!AE45+pożyczki!AE45,"-")</f>
        <v>0</v>
      </c>
      <c r="AF45" s="7">
        <f>IFERROR(leasing!AF45+pożyczki!AF45,"-")</f>
        <v>2681865</v>
      </c>
      <c r="AG45" s="7">
        <f>IFERROR(leasing!AG45+pożyczki!AG45,"-")</f>
        <v>0</v>
      </c>
      <c r="AH45" s="7">
        <f>IFERROR(leasing!AH45+pożyczki!AH45,"-")</f>
        <v>0</v>
      </c>
      <c r="AI45" s="7">
        <f>IFERROR(leasing!AI45+pożyczki!AI45,"-")</f>
        <v>0</v>
      </c>
      <c r="AJ45" s="7">
        <f>IFERROR(leasing!AJ45+pożyczki!AJ45,"-")</f>
        <v>0</v>
      </c>
      <c r="AK45" s="7">
        <f>IFERROR(leasing!AK45+pożyczki!AK45,"-")</f>
        <v>0</v>
      </c>
      <c r="AL45" s="7">
        <f>IFERROR(leasing!AL45+pożyczki!AL45,"-")</f>
        <v>0</v>
      </c>
      <c r="AM45" s="64">
        <f>leasing!AM45+pożyczki!AM45</f>
        <v>2681865</v>
      </c>
    </row>
    <row r="46" spans="1:39" x14ac:dyDescent="0.2">
      <c r="A46" s="22" t="s">
        <v>60</v>
      </c>
      <c r="B46" s="4" t="s">
        <v>89</v>
      </c>
      <c r="C46" s="7">
        <f>IFERROR(leasing!C46+pożyczki!C46,"-")</f>
        <v>283696</v>
      </c>
      <c r="D46" s="7">
        <f>IFERROR(leasing!D46+pożyczki!D46,"-")</f>
        <v>243056</v>
      </c>
      <c r="E46" s="7">
        <f>IFERROR(leasing!E46+pożyczki!E46,"-")</f>
        <v>35058</v>
      </c>
      <c r="F46" s="7">
        <f>IFERROR(leasing!F46+pożyczki!F46,"-")</f>
        <v>35058</v>
      </c>
      <c r="G46" s="7">
        <f>IFERROR(leasing!G46+pożyczki!G46,"-")</f>
        <v>0</v>
      </c>
      <c r="H46" s="7">
        <f>IFERROR(leasing!H46+pożyczki!H46,"-")</f>
        <v>0</v>
      </c>
      <c r="I46" s="7">
        <f>IFERROR(leasing!I46+pożyczki!I46,"-")</f>
        <v>0</v>
      </c>
      <c r="J46" s="7">
        <f>IFERROR(leasing!J46+pożyczki!J46,"-")</f>
        <v>0</v>
      </c>
      <c r="K46" s="7">
        <f>IFERROR(leasing!K46+pożyczki!K46,"-")</f>
        <v>5582</v>
      </c>
      <c r="L46" s="7">
        <f>IFERROR(leasing!L46+pożyczki!L46,"-")</f>
        <v>0</v>
      </c>
      <c r="M46" s="7">
        <f>IFERROR(leasing!M46+pożyczki!M46,"-")</f>
        <v>0</v>
      </c>
      <c r="N46" s="7">
        <f>IFERROR(leasing!N46+pożyczki!N46,"-")</f>
        <v>0</v>
      </c>
      <c r="O46" s="7">
        <f>IFERROR(leasing!O46+pożyczki!O46,"-")</f>
        <v>0</v>
      </c>
      <c r="P46" s="7">
        <f>IFERROR(leasing!P46+pożyczki!P46,"-")</f>
        <v>0</v>
      </c>
      <c r="Q46" s="7">
        <f>IFERROR(leasing!Q46+pożyczki!Q46,"-")</f>
        <v>0</v>
      </c>
      <c r="R46" s="7">
        <f>IFERROR(leasing!R46+pożyczki!R46,"-")</f>
        <v>0</v>
      </c>
      <c r="S46" s="7">
        <f>IFERROR(leasing!S46+pożyczki!S46,"-")</f>
        <v>0</v>
      </c>
      <c r="T46" s="7">
        <f>IFERROR(leasing!T46+pożyczki!T46,"-")</f>
        <v>0</v>
      </c>
      <c r="U46" s="7">
        <f>IFERROR(leasing!U46+pożyczki!U46,"-")</f>
        <v>0</v>
      </c>
      <c r="V46" s="7">
        <f>IFERROR(leasing!V46+pożyczki!V46,"-")</f>
        <v>0</v>
      </c>
      <c r="W46" s="7">
        <f>IFERROR(leasing!W46+pożyczki!W46,"-")</f>
        <v>0</v>
      </c>
      <c r="X46" s="7">
        <f>IFERROR(leasing!X46+pożyczki!X46,"-")</f>
        <v>0</v>
      </c>
      <c r="Y46" s="7">
        <f>IFERROR(leasing!Y46+pożyczki!Y46,"-")</f>
        <v>0</v>
      </c>
      <c r="Z46" s="7">
        <f>IFERROR(leasing!Z46+pożyczki!Z46,"-")</f>
        <v>0</v>
      </c>
      <c r="AA46" s="7">
        <f>IFERROR(leasing!AA46+pożyczki!AA46,"-")</f>
        <v>0</v>
      </c>
      <c r="AB46" s="7">
        <f>IFERROR(leasing!AB46+pożyczki!AB46,"-")</f>
        <v>0</v>
      </c>
      <c r="AC46" s="7">
        <f>IFERROR(leasing!AC46+pożyczki!AC46,"-")</f>
        <v>0</v>
      </c>
      <c r="AD46" s="7">
        <f>IFERROR(leasing!AD46+pożyczki!AD46,"-")</f>
        <v>0</v>
      </c>
      <c r="AE46" s="7">
        <f>IFERROR(leasing!AE46+pożyczki!AE46,"-")</f>
        <v>0</v>
      </c>
      <c r="AF46" s="7">
        <f>IFERROR(leasing!AF46+pożyczki!AF46,"-")</f>
        <v>283696</v>
      </c>
      <c r="AG46" s="7">
        <f>IFERROR(leasing!AG46+pożyczki!AG46,"-")</f>
        <v>0</v>
      </c>
      <c r="AH46" s="7">
        <f>IFERROR(leasing!AH46+pożyczki!AH46,"-")</f>
        <v>0</v>
      </c>
      <c r="AI46" s="7">
        <f>IFERROR(leasing!AI46+pożyczki!AI46,"-")</f>
        <v>0</v>
      </c>
      <c r="AJ46" s="7">
        <f>IFERROR(leasing!AJ46+pożyczki!AJ46,"-")</f>
        <v>0</v>
      </c>
      <c r="AK46" s="7">
        <f>IFERROR(leasing!AK46+pożyczki!AK46,"-")</f>
        <v>0</v>
      </c>
      <c r="AL46" s="7">
        <f>IFERROR(leasing!AL46+pożyczki!AL46,"-")</f>
        <v>0</v>
      </c>
      <c r="AM46" s="64">
        <f>leasing!AM46+pożyczki!AM46</f>
        <v>283696</v>
      </c>
    </row>
    <row r="47" spans="1:39" x14ac:dyDescent="0.2">
      <c r="A47" s="22" t="s">
        <v>18</v>
      </c>
      <c r="B47" s="4" t="s">
        <v>92</v>
      </c>
      <c r="C47" s="7">
        <f>IFERROR(leasing!C47+pożyczki!C47,"-")</f>
        <v>872014</v>
      </c>
      <c r="D47" s="7">
        <f>IFERROR(leasing!D47+pożyczki!D47,"-")</f>
        <v>506461</v>
      </c>
      <c r="E47" s="7">
        <f>IFERROR(leasing!E47+pożyczki!E47,"-")</f>
        <v>156900</v>
      </c>
      <c r="F47" s="7">
        <f>IFERROR(leasing!F47+pożyczki!F47,"-")</f>
        <v>103064</v>
      </c>
      <c r="G47" s="7">
        <f>IFERROR(leasing!G47+pożyczki!G47,"-")</f>
        <v>53836</v>
      </c>
      <c r="H47" s="7">
        <f>IFERROR(leasing!H47+pożyczki!H47,"-")</f>
        <v>127841</v>
      </c>
      <c r="I47" s="7">
        <f>IFERROR(leasing!I47+pożyczki!I47,"-")</f>
        <v>72974</v>
      </c>
      <c r="J47" s="7">
        <f>IFERROR(leasing!J47+pożyczki!J47,"-")</f>
        <v>3646</v>
      </c>
      <c r="K47" s="7">
        <f>IFERROR(leasing!K47+pożyczki!K47,"-")</f>
        <v>4192</v>
      </c>
      <c r="L47" s="7">
        <f>IFERROR(leasing!L47+pożyczki!L47,"-")</f>
        <v>686148</v>
      </c>
      <c r="M47" s="7">
        <f>IFERROR(leasing!M47+pożyczki!M47,"-")</f>
        <v>44130</v>
      </c>
      <c r="N47" s="7">
        <f>IFERROR(leasing!N47+pożyczki!N47,"-")</f>
        <v>249216</v>
      </c>
      <c r="O47" s="7">
        <f>IFERROR(leasing!O47+pożyczki!O47,"-")</f>
        <v>20138</v>
      </c>
      <c r="P47" s="7">
        <f>IFERROR(leasing!P47+pożyczki!P47,"-")</f>
        <v>40165</v>
      </c>
      <c r="Q47" s="7">
        <f>IFERROR(leasing!Q47+pożyczki!Q47,"-")</f>
        <v>40906</v>
      </c>
      <c r="R47" s="7">
        <f>IFERROR(leasing!R47+pożyczki!R47,"-")</f>
        <v>2037</v>
      </c>
      <c r="S47" s="7">
        <f>IFERROR(leasing!S47+pożyczki!S47,"-")</f>
        <v>23500</v>
      </c>
      <c r="T47" s="7">
        <f>IFERROR(leasing!T47+pożyczki!T47,"-")</f>
        <v>1282</v>
      </c>
      <c r="U47" s="7">
        <f>IFERROR(leasing!U47+pożyczki!U47,"-")</f>
        <v>41997</v>
      </c>
      <c r="V47" s="7">
        <f>IFERROR(leasing!V47+pożyczki!V47,"-")</f>
        <v>222777</v>
      </c>
      <c r="W47" s="7">
        <f>IFERROR(leasing!W47+pożyczki!W47,"-")</f>
        <v>13960</v>
      </c>
      <c r="X47" s="7">
        <f>IFERROR(leasing!X47+pożyczki!X47,"-")</f>
        <v>13960</v>
      </c>
      <c r="Y47" s="7">
        <f>IFERROR(leasing!Y47+pożyczki!Y47,"-")</f>
        <v>0</v>
      </c>
      <c r="Z47" s="7">
        <f>IFERROR(leasing!Z47+pożyczki!Z47,"-")</f>
        <v>0</v>
      </c>
      <c r="AA47" s="7">
        <f>IFERROR(leasing!AA47+pożyczki!AA47,"-")</f>
        <v>5512</v>
      </c>
      <c r="AB47" s="7">
        <f>IFERROR(leasing!AB47+pożyczki!AB47,"-")</f>
        <v>2681</v>
      </c>
      <c r="AC47" s="7">
        <f>IFERROR(leasing!AC47+pożyczki!AC47,"-")</f>
        <v>2383</v>
      </c>
      <c r="AD47" s="7">
        <f>IFERROR(leasing!AD47+pożyczki!AD47,"-")</f>
        <v>448</v>
      </c>
      <c r="AE47" s="7">
        <f>IFERROR(leasing!AE47+pożyczki!AE47,"-")</f>
        <v>3</v>
      </c>
      <c r="AF47" s="7">
        <f>IFERROR(leasing!AF47+pożyczki!AF47,"-")</f>
        <v>1577637</v>
      </c>
      <c r="AG47" s="7">
        <f>IFERROR(leasing!AG47+pożyczki!AG47,"-")</f>
        <v>1411</v>
      </c>
      <c r="AH47" s="7">
        <f>IFERROR(leasing!AH47+pożyczki!AH47,"-")</f>
        <v>0</v>
      </c>
      <c r="AI47" s="7">
        <f>IFERROR(leasing!AI47+pożyczki!AI47,"-")</f>
        <v>0</v>
      </c>
      <c r="AJ47" s="7">
        <f>IFERROR(leasing!AJ47+pożyczki!AJ47,"-")</f>
        <v>0</v>
      </c>
      <c r="AK47" s="7">
        <f>IFERROR(leasing!AK47+pożyczki!AK47,"-")</f>
        <v>0</v>
      </c>
      <c r="AL47" s="7">
        <f>IFERROR(leasing!AL47+pożyczki!AL47,"-")</f>
        <v>1411</v>
      </c>
      <c r="AM47" s="64">
        <f>leasing!AM47+pożyczki!AM47</f>
        <v>1579048</v>
      </c>
    </row>
    <row r="48" spans="1:39" x14ac:dyDescent="0.2">
      <c r="A48" s="22" t="s">
        <v>19</v>
      </c>
      <c r="B48" s="4" t="s">
        <v>90</v>
      </c>
      <c r="C48" s="7">
        <f>IFERROR(leasing!C48+pożyczki!C48,"-")</f>
        <v>311334</v>
      </c>
      <c r="D48" s="7">
        <f>IFERROR(leasing!D48+pożyczki!D48,"-")</f>
        <v>811</v>
      </c>
      <c r="E48" s="7">
        <f>IFERROR(leasing!E48+pożyczki!E48,"-")</f>
        <v>34037</v>
      </c>
      <c r="F48" s="7">
        <f>IFERROR(leasing!F48+pożyczki!F48,"-")</f>
        <v>0</v>
      </c>
      <c r="G48" s="7">
        <f>IFERROR(leasing!G48+pożyczki!G48,"-")</f>
        <v>34037</v>
      </c>
      <c r="H48" s="7">
        <f>IFERROR(leasing!H48+pożyczki!H48,"-")</f>
        <v>256421</v>
      </c>
      <c r="I48" s="7">
        <f>IFERROR(leasing!I48+pożyczki!I48,"-")</f>
        <v>20065</v>
      </c>
      <c r="J48" s="7">
        <f>IFERROR(leasing!J48+pożyczki!J48,"-")</f>
        <v>0</v>
      </c>
      <c r="K48" s="7">
        <f>IFERROR(leasing!K48+pożyczki!K48,"-")</f>
        <v>0</v>
      </c>
      <c r="L48" s="7">
        <f>IFERROR(leasing!L48+pożyczki!L48,"-")</f>
        <v>0</v>
      </c>
      <c r="M48" s="7">
        <f>IFERROR(leasing!M48+pożyczki!M48,"-")</f>
        <v>0</v>
      </c>
      <c r="N48" s="7">
        <f>IFERROR(leasing!N48+pożyczki!N48,"-")</f>
        <v>0</v>
      </c>
      <c r="O48" s="7">
        <f>IFERROR(leasing!O48+pożyczki!O48,"-")</f>
        <v>0</v>
      </c>
      <c r="P48" s="7">
        <f>IFERROR(leasing!P48+pożyczki!P48,"-")</f>
        <v>0</v>
      </c>
      <c r="Q48" s="7">
        <f>IFERROR(leasing!Q48+pożyczki!Q48,"-")</f>
        <v>0</v>
      </c>
      <c r="R48" s="7">
        <f>IFERROR(leasing!R48+pożyczki!R48,"-")</f>
        <v>0</v>
      </c>
      <c r="S48" s="7">
        <f>IFERROR(leasing!S48+pożyczki!S48,"-")</f>
        <v>0</v>
      </c>
      <c r="T48" s="7">
        <f>IFERROR(leasing!T48+pożyczki!T48,"-")</f>
        <v>0</v>
      </c>
      <c r="U48" s="7">
        <f>IFERROR(leasing!U48+pożyczki!U48,"-")</f>
        <v>0</v>
      </c>
      <c r="V48" s="7">
        <f>IFERROR(leasing!V48+pożyczki!V48,"-")</f>
        <v>0</v>
      </c>
      <c r="W48" s="7">
        <f>IFERROR(leasing!W48+pożyczki!W48,"-")</f>
        <v>0</v>
      </c>
      <c r="X48" s="7">
        <f>IFERROR(leasing!X48+pożyczki!X48,"-")</f>
        <v>0</v>
      </c>
      <c r="Y48" s="7">
        <f>IFERROR(leasing!Y48+pożyczki!Y48,"-")</f>
        <v>0</v>
      </c>
      <c r="Z48" s="7">
        <f>IFERROR(leasing!Z48+pożyczki!Z48,"-")</f>
        <v>0</v>
      </c>
      <c r="AA48" s="7">
        <f>IFERROR(leasing!AA48+pożyczki!AA48,"-")</f>
        <v>0</v>
      </c>
      <c r="AB48" s="7">
        <f>IFERROR(leasing!AB48+pożyczki!AB48,"-")</f>
        <v>0</v>
      </c>
      <c r="AC48" s="7">
        <f>IFERROR(leasing!AC48+pożyczki!AC48,"-")</f>
        <v>0</v>
      </c>
      <c r="AD48" s="7">
        <f>IFERROR(leasing!AD48+pożyczki!AD48,"-")</f>
        <v>0</v>
      </c>
      <c r="AE48" s="7">
        <f>IFERROR(leasing!AE48+pożyczki!AE48,"-")</f>
        <v>0</v>
      </c>
      <c r="AF48" s="7">
        <f>IFERROR(leasing!AF48+pożyczki!AF48,"-")</f>
        <v>311334</v>
      </c>
      <c r="AG48" s="7">
        <f>IFERROR(leasing!AG48+pożyczki!AG48,"-")</f>
        <v>0</v>
      </c>
      <c r="AH48" s="7">
        <f>IFERROR(leasing!AH48+pożyczki!AH48,"-")</f>
        <v>0</v>
      </c>
      <c r="AI48" s="7">
        <f>IFERROR(leasing!AI48+pożyczki!AI48,"-")</f>
        <v>0</v>
      </c>
      <c r="AJ48" s="7">
        <f>IFERROR(leasing!AJ48+pożyczki!AJ48,"-")</f>
        <v>0</v>
      </c>
      <c r="AK48" s="7">
        <f>IFERROR(leasing!AK48+pożyczki!AK48,"-")</f>
        <v>0</v>
      </c>
      <c r="AL48" s="7">
        <f>IFERROR(leasing!AL48+pożyczki!AL48,"-")</f>
        <v>0</v>
      </c>
      <c r="AM48" s="64">
        <f>leasing!AM48+pożyczki!AM48</f>
        <v>311334</v>
      </c>
    </row>
    <row r="49" spans="1:39" x14ac:dyDescent="0.2">
      <c r="A49" s="22" t="s">
        <v>20</v>
      </c>
      <c r="B49" s="4" t="s">
        <v>91</v>
      </c>
      <c r="C49" s="7">
        <f>IFERROR(leasing!C49+pożyczki!C49,"-")</f>
        <v>54607</v>
      </c>
      <c r="D49" s="7">
        <f>IFERROR(leasing!D49+pożyczki!D49,"-")</f>
        <v>2811</v>
      </c>
      <c r="E49" s="7">
        <f>IFERROR(leasing!E49+pożyczki!E49,"-")</f>
        <v>13938</v>
      </c>
      <c r="F49" s="7">
        <f>IFERROR(leasing!F49+pożyczki!F49,"-")</f>
        <v>1983</v>
      </c>
      <c r="G49" s="7">
        <f>IFERROR(leasing!G49+pożyczki!G49,"-")</f>
        <v>11955</v>
      </c>
      <c r="H49" s="7">
        <f>IFERROR(leasing!H49+pożyczki!H49,"-")</f>
        <v>15234</v>
      </c>
      <c r="I49" s="7">
        <f>IFERROR(leasing!I49+pożyczki!I49,"-")</f>
        <v>20513</v>
      </c>
      <c r="J49" s="7">
        <f>IFERROR(leasing!J49+pożyczki!J49,"-")</f>
        <v>423</v>
      </c>
      <c r="K49" s="7">
        <f>IFERROR(leasing!K49+pożyczki!K49,"-")</f>
        <v>1688</v>
      </c>
      <c r="L49" s="7">
        <f>IFERROR(leasing!L49+pożyczki!L49,"-")</f>
        <v>129369</v>
      </c>
      <c r="M49" s="7">
        <f>IFERROR(leasing!M49+pożyczki!M49,"-")</f>
        <v>37702</v>
      </c>
      <c r="N49" s="7">
        <f>IFERROR(leasing!N49+pożyczki!N49,"-")</f>
        <v>43204</v>
      </c>
      <c r="O49" s="7">
        <f>IFERROR(leasing!O49+pożyczki!O49,"-")</f>
        <v>1429</v>
      </c>
      <c r="P49" s="7">
        <f>IFERROR(leasing!P49+pożyczki!P49,"-")</f>
        <v>971</v>
      </c>
      <c r="Q49" s="7">
        <f>IFERROR(leasing!Q49+pożyczki!Q49,"-")</f>
        <v>9081</v>
      </c>
      <c r="R49" s="7">
        <f>IFERROR(leasing!R49+pożyczki!R49,"-")</f>
        <v>0</v>
      </c>
      <c r="S49" s="7">
        <f>IFERROR(leasing!S49+pożyczki!S49,"-")</f>
        <v>69</v>
      </c>
      <c r="T49" s="7">
        <f>IFERROR(leasing!T49+pożyczki!T49,"-")</f>
        <v>0</v>
      </c>
      <c r="U49" s="7">
        <f>IFERROR(leasing!U49+pożyczki!U49,"-")</f>
        <v>33423</v>
      </c>
      <c r="V49" s="7">
        <f>IFERROR(leasing!V49+pożyczki!V49,"-")</f>
        <v>3490</v>
      </c>
      <c r="W49" s="7">
        <f>IFERROR(leasing!W49+pożyczki!W49,"-")</f>
        <v>19792</v>
      </c>
      <c r="X49" s="7">
        <f>IFERROR(leasing!X49+pożyczki!X49,"-")</f>
        <v>18963</v>
      </c>
      <c r="Y49" s="7">
        <f>IFERROR(leasing!Y49+pożyczki!Y49,"-")</f>
        <v>721</v>
      </c>
      <c r="Z49" s="7">
        <f>IFERROR(leasing!Z49+pożyczki!Z49,"-")</f>
        <v>108</v>
      </c>
      <c r="AA49" s="7">
        <f>IFERROR(leasing!AA49+pożyczki!AA49,"-")</f>
        <v>12657</v>
      </c>
      <c r="AB49" s="7">
        <f>IFERROR(leasing!AB49+pożyczki!AB49,"-")</f>
        <v>12657</v>
      </c>
      <c r="AC49" s="7">
        <f>IFERROR(leasing!AC49+pożyczki!AC49,"-")</f>
        <v>0</v>
      </c>
      <c r="AD49" s="7">
        <f>IFERROR(leasing!AD49+pożyczki!AD49,"-")</f>
        <v>0</v>
      </c>
      <c r="AE49" s="7">
        <f>IFERROR(leasing!AE49+pożyczki!AE49,"-")</f>
        <v>0</v>
      </c>
      <c r="AF49" s="7">
        <f>IFERROR(leasing!AF49+pożyczki!AF49,"-")</f>
        <v>216425</v>
      </c>
      <c r="AG49" s="7">
        <f>IFERROR(leasing!AG49+pożyczki!AG49,"-")</f>
        <v>0</v>
      </c>
      <c r="AH49" s="7">
        <f>IFERROR(leasing!AH49+pożyczki!AH49,"-")</f>
        <v>0</v>
      </c>
      <c r="AI49" s="7">
        <f>IFERROR(leasing!AI49+pożyczki!AI49,"-")</f>
        <v>0</v>
      </c>
      <c r="AJ49" s="7">
        <f>IFERROR(leasing!AJ49+pożyczki!AJ49,"-")</f>
        <v>0</v>
      </c>
      <c r="AK49" s="7">
        <f>IFERROR(leasing!AK49+pożyczki!AK49,"-")</f>
        <v>0</v>
      </c>
      <c r="AL49" s="7">
        <f>IFERROR(leasing!AL49+pożyczki!AL49,"-")</f>
        <v>0</v>
      </c>
      <c r="AM49" s="64">
        <f>leasing!AM49+pożyczki!AM49</f>
        <v>216425</v>
      </c>
    </row>
    <row r="50" spans="1:39" x14ac:dyDescent="0.2">
      <c r="A50" s="22" t="s">
        <v>21</v>
      </c>
      <c r="B50" s="4" t="s">
        <v>24</v>
      </c>
      <c r="C50" s="7">
        <f>IFERROR(leasing!C50+pożyczki!C50,"-")</f>
        <v>10951</v>
      </c>
      <c r="D50" s="7">
        <f>IFERROR(leasing!D50+pożyczki!D50,"-")</f>
        <v>5259</v>
      </c>
      <c r="E50" s="7">
        <f>IFERROR(leasing!E50+pożyczki!E50,"-")</f>
        <v>3715</v>
      </c>
      <c r="F50" s="7">
        <f>IFERROR(leasing!F50+pożyczki!F50,"-")</f>
        <v>2330</v>
      </c>
      <c r="G50" s="7">
        <f>IFERROR(leasing!G50+pożyczki!G50,"-")</f>
        <v>1385</v>
      </c>
      <c r="H50" s="7">
        <f>IFERROR(leasing!H50+pożyczki!H50,"-")</f>
        <v>100</v>
      </c>
      <c r="I50" s="7">
        <f>IFERROR(leasing!I50+pożyczki!I50,"-")</f>
        <v>215</v>
      </c>
      <c r="J50" s="7">
        <f>IFERROR(leasing!J50+pożyczki!J50,"-")</f>
        <v>1600</v>
      </c>
      <c r="K50" s="7">
        <f>IFERROR(leasing!K50+pożyczki!K50,"-")</f>
        <v>62</v>
      </c>
      <c r="L50" s="7">
        <f>IFERROR(leasing!L50+pożyczki!L50,"-")</f>
        <v>18596</v>
      </c>
      <c r="M50" s="7">
        <f>IFERROR(leasing!M50+pożyczki!M50,"-")</f>
        <v>2179</v>
      </c>
      <c r="N50" s="7">
        <f>IFERROR(leasing!N50+pożyczki!N50,"-")</f>
        <v>8788</v>
      </c>
      <c r="O50" s="7">
        <f>IFERROR(leasing!O50+pożyczki!O50,"-")</f>
        <v>40</v>
      </c>
      <c r="P50" s="7">
        <f>IFERROR(leasing!P50+pożyczki!P50,"-")</f>
        <v>1003</v>
      </c>
      <c r="Q50" s="7">
        <f>IFERROR(leasing!Q50+pożyczki!Q50,"-")</f>
        <v>0</v>
      </c>
      <c r="R50" s="7">
        <f>IFERROR(leasing!R50+pożyczki!R50,"-")</f>
        <v>70</v>
      </c>
      <c r="S50" s="7">
        <f>IFERROR(leasing!S50+pożyczki!S50,"-")</f>
        <v>0</v>
      </c>
      <c r="T50" s="7">
        <f>IFERROR(leasing!T50+pożyczki!T50,"-")</f>
        <v>0</v>
      </c>
      <c r="U50" s="7">
        <f>IFERROR(leasing!U50+pożyczki!U50,"-")</f>
        <v>399</v>
      </c>
      <c r="V50" s="7">
        <f>IFERROR(leasing!V50+pożyczki!V50,"-")</f>
        <v>6117</v>
      </c>
      <c r="W50" s="7">
        <f>IFERROR(leasing!W50+pożyczki!W50,"-")</f>
        <v>17</v>
      </c>
      <c r="X50" s="7">
        <f>IFERROR(leasing!X50+pożyczki!X50,"-")</f>
        <v>17</v>
      </c>
      <c r="Y50" s="7">
        <f>IFERROR(leasing!Y50+pożyczki!Y50,"-")</f>
        <v>0</v>
      </c>
      <c r="Z50" s="7">
        <f>IFERROR(leasing!Z50+pożyczki!Z50,"-")</f>
        <v>0</v>
      </c>
      <c r="AA50" s="7">
        <f>IFERROR(leasing!AA50+pożyczki!AA50,"-")</f>
        <v>0</v>
      </c>
      <c r="AB50" s="7">
        <f>IFERROR(leasing!AB50+pożyczki!AB50,"-")</f>
        <v>0</v>
      </c>
      <c r="AC50" s="7">
        <f>IFERROR(leasing!AC50+pożyczki!AC50,"-")</f>
        <v>0</v>
      </c>
      <c r="AD50" s="7">
        <f>IFERROR(leasing!AD50+pożyczki!AD50,"-")</f>
        <v>0</v>
      </c>
      <c r="AE50" s="7">
        <f>IFERROR(leasing!AE50+pożyczki!AE50,"-")</f>
        <v>0</v>
      </c>
      <c r="AF50" s="7">
        <f>IFERROR(leasing!AF50+pożyczki!AF50,"-")</f>
        <v>29564</v>
      </c>
      <c r="AG50" s="7">
        <f>IFERROR(leasing!AG50+pożyczki!AG50,"-")</f>
        <v>3375</v>
      </c>
      <c r="AH50" s="7">
        <f>IFERROR(leasing!AH50+pożyczki!AH50,"-")</f>
        <v>0</v>
      </c>
      <c r="AI50" s="7">
        <f>IFERROR(leasing!AI50+pożyczki!AI50,"-")</f>
        <v>0</v>
      </c>
      <c r="AJ50" s="7">
        <f>IFERROR(leasing!AJ50+pożyczki!AJ50,"-")</f>
        <v>0</v>
      </c>
      <c r="AK50" s="7">
        <f>IFERROR(leasing!AK50+pożyczki!AK50,"-")</f>
        <v>0</v>
      </c>
      <c r="AL50" s="7">
        <f>IFERROR(leasing!AL50+pożyczki!AL50,"-")</f>
        <v>3375</v>
      </c>
      <c r="AM50" s="64">
        <f>leasing!AM50+pożyczki!AM50</f>
        <v>32939</v>
      </c>
    </row>
    <row r="51" spans="1:39" x14ac:dyDescent="0.2">
      <c r="A51" s="22" t="s">
        <v>23</v>
      </c>
      <c r="B51" s="4" t="s">
        <v>25</v>
      </c>
      <c r="C51" s="7">
        <f>IFERROR(leasing!C51+pożyczki!C51,"-")</f>
        <v>1836</v>
      </c>
      <c r="D51" s="7">
        <f>IFERROR(leasing!D51+pożyczki!D51,"-")</f>
        <v>315</v>
      </c>
      <c r="E51" s="7">
        <f>IFERROR(leasing!E51+pożyczki!E51,"-")</f>
        <v>0</v>
      </c>
      <c r="F51" s="7">
        <f>IFERROR(leasing!F51+pożyczki!F51,"-")</f>
        <v>0</v>
      </c>
      <c r="G51" s="7">
        <f>IFERROR(leasing!G51+pożyczki!G51,"-")</f>
        <v>0</v>
      </c>
      <c r="H51" s="7">
        <f>IFERROR(leasing!H51+pożyczki!H51,"-")</f>
        <v>1442</v>
      </c>
      <c r="I51" s="7">
        <f>IFERROR(leasing!I51+pożyczki!I51,"-")</f>
        <v>79</v>
      </c>
      <c r="J51" s="7">
        <f>IFERROR(leasing!J51+pożyczki!J51,"-")</f>
        <v>0</v>
      </c>
      <c r="K51" s="7">
        <f>IFERROR(leasing!K51+pożyczki!K51,"-")</f>
        <v>0</v>
      </c>
      <c r="L51" s="7">
        <f>IFERROR(leasing!L51+pożyczki!L51,"-")</f>
        <v>124812</v>
      </c>
      <c r="M51" s="7">
        <f>IFERROR(leasing!M51+pożyczki!M51,"-")</f>
        <v>6082</v>
      </c>
      <c r="N51" s="7">
        <f>IFERROR(leasing!N51+pożyczki!N51,"-")</f>
        <v>7111</v>
      </c>
      <c r="O51" s="7">
        <f>IFERROR(leasing!O51+pożyczki!O51,"-")</f>
        <v>6172</v>
      </c>
      <c r="P51" s="7">
        <f>IFERROR(leasing!P51+pożyczki!P51,"-")</f>
        <v>4975</v>
      </c>
      <c r="Q51" s="7">
        <f>IFERROR(leasing!Q51+pożyczki!Q51,"-")</f>
        <v>22791</v>
      </c>
      <c r="R51" s="7">
        <f>IFERROR(leasing!R51+pożyczki!R51,"-")</f>
        <v>0</v>
      </c>
      <c r="S51" s="7">
        <f>IFERROR(leasing!S51+pożyczki!S51,"-")</f>
        <v>65544</v>
      </c>
      <c r="T51" s="7">
        <f>IFERROR(leasing!T51+pożyczki!T51,"-")</f>
        <v>0</v>
      </c>
      <c r="U51" s="7">
        <f>IFERROR(leasing!U51+pożyczki!U51,"-")</f>
        <v>132</v>
      </c>
      <c r="V51" s="7">
        <f>IFERROR(leasing!V51+pożyczki!V51,"-")</f>
        <v>12005</v>
      </c>
      <c r="W51" s="7">
        <f>IFERROR(leasing!W51+pożyczki!W51,"-")</f>
        <v>7766</v>
      </c>
      <c r="X51" s="7">
        <f>IFERROR(leasing!X51+pożyczki!X51,"-")</f>
        <v>6547</v>
      </c>
      <c r="Y51" s="7">
        <f>IFERROR(leasing!Y51+pożyczki!Y51,"-")</f>
        <v>1219</v>
      </c>
      <c r="Z51" s="7">
        <f>IFERROR(leasing!Z51+pożyczki!Z51,"-")</f>
        <v>0</v>
      </c>
      <c r="AA51" s="7">
        <f>IFERROR(leasing!AA51+pożyczki!AA51,"-")</f>
        <v>0</v>
      </c>
      <c r="AB51" s="7">
        <f>IFERROR(leasing!AB51+pożyczki!AB51,"-")</f>
        <v>0</v>
      </c>
      <c r="AC51" s="7">
        <f>IFERROR(leasing!AC51+pożyczki!AC51,"-")</f>
        <v>0</v>
      </c>
      <c r="AD51" s="7">
        <f>IFERROR(leasing!AD51+pożyczki!AD51,"-")</f>
        <v>0</v>
      </c>
      <c r="AE51" s="7">
        <f>IFERROR(leasing!AE51+pożyczki!AE51,"-")</f>
        <v>0</v>
      </c>
      <c r="AF51" s="7">
        <f>IFERROR(leasing!AF51+pożyczki!AF51,"-")</f>
        <v>134414</v>
      </c>
      <c r="AG51" s="7">
        <f>IFERROR(leasing!AG51+pożyczki!AG51,"-")</f>
        <v>0</v>
      </c>
      <c r="AH51" s="7">
        <f>IFERROR(leasing!AH51+pożyczki!AH51,"-")</f>
        <v>0</v>
      </c>
      <c r="AI51" s="7">
        <f>IFERROR(leasing!AI51+pożyczki!AI51,"-")</f>
        <v>0</v>
      </c>
      <c r="AJ51" s="7">
        <f>IFERROR(leasing!AJ51+pożyczki!AJ51,"-")</f>
        <v>0</v>
      </c>
      <c r="AK51" s="7">
        <f>IFERROR(leasing!AK51+pożyczki!AK51,"-")</f>
        <v>0</v>
      </c>
      <c r="AL51" s="7">
        <f>IFERROR(leasing!AL51+pożyczki!AL51,"-")</f>
        <v>0</v>
      </c>
      <c r="AM51" s="64">
        <f>leasing!AM51+pożyczki!AM51</f>
        <v>134414</v>
      </c>
    </row>
    <row r="52" spans="1:39" s="31" customFormat="1" x14ac:dyDescent="0.2">
      <c r="A52" s="41"/>
      <c r="B52" s="25" t="s">
        <v>61</v>
      </c>
      <c r="C52" s="7">
        <f>IFERROR(leasing!C52+pożyczki!C52,"-")</f>
        <v>8602748</v>
      </c>
      <c r="D52" s="7">
        <f>IFERROR(leasing!D52+pożyczki!D52,"-")</f>
        <v>4154784</v>
      </c>
      <c r="E52" s="7">
        <f>IFERROR(leasing!E52+pożyczki!E52,"-")</f>
        <v>1592453</v>
      </c>
      <c r="F52" s="7">
        <f>IFERROR(leasing!F52+pożyczki!F52,"-")</f>
        <v>967257</v>
      </c>
      <c r="G52" s="7">
        <f>IFERROR(leasing!G52+pożyczki!G52,"-")</f>
        <v>625196</v>
      </c>
      <c r="H52" s="7">
        <f>IFERROR(leasing!H52+pożyczki!H52,"-")</f>
        <v>1736915</v>
      </c>
      <c r="I52" s="7">
        <f>IFERROR(leasing!I52+pożyczki!I52,"-")</f>
        <v>958892</v>
      </c>
      <c r="J52" s="7">
        <f>IFERROR(leasing!J52+pożyczki!J52,"-")</f>
        <v>56903</v>
      </c>
      <c r="K52" s="7">
        <f>IFERROR(leasing!K52+pożyczki!K52,"-")</f>
        <v>102801</v>
      </c>
      <c r="L52" s="7">
        <f>IFERROR(leasing!L52+pożyczki!L52,"-")</f>
        <v>4183820</v>
      </c>
      <c r="M52" s="7">
        <f>IFERROR(leasing!M52+pożyczki!M52,"-")</f>
        <v>785255</v>
      </c>
      <c r="N52" s="7">
        <f>IFERROR(leasing!N52+pożyczki!N52,"-")</f>
        <v>876401</v>
      </c>
      <c r="O52" s="7">
        <f>IFERROR(leasing!O52+pożyczki!O52,"-")</f>
        <v>131498</v>
      </c>
      <c r="P52" s="7">
        <f>IFERROR(leasing!P52+pożyczki!P52,"-")</f>
        <v>249043</v>
      </c>
      <c r="Q52" s="7">
        <f>IFERROR(leasing!Q52+pożyczki!Q52,"-")</f>
        <v>380503</v>
      </c>
      <c r="R52" s="7">
        <f>IFERROR(leasing!R52+pożyczki!R52,"-")</f>
        <v>136755</v>
      </c>
      <c r="S52" s="7">
        <f>IFERROR(leasing!S52+pożyczki!S52,"-")</f>
        <v>206203</v>
      </c>
      <c r="T52" s="7">
        <f>IFERROR(leasing!T52+pożyczki!T52,"-")</f>
        <v>32283</v>
      </c>
      <c r="U52" s="7">
        <f>IFERROR(leasing!U52+pożyczki!U52,"-")</f>
        <v>225211</v>
      </c>
      <c r="V52" s="7">
        <f>IFERROR(leasing!V52+pożyczki!V52,"-")</f>
        <v>1160668</v>
      </c>
      <c r="W52" s="7">
        <f>IFERROR(leasing!W52+pożyczki!W52,"-")</f>
        <v>166814</v>
      </c>
      <c r="X52" s="7">
        <f>IFERROR(leasing!X52+pożyczki!X52,"-")</f>
        <v>135717</v>
      </c>
      <c r="Y52" s="7">
        <f>IFERROR(leasing!Y52+pożyczki!Y52,"-")</f>
        <v>17921</v>
      </c>
      <c r="Z52" s="7">
        <f>IFERROR(leasing!Z52+pożyczki!Z52,"-")</f>
        <v>13176</v>
      </c>
      <c r="AA52" s="7">
        <f>IFERROR(leasing!AA52+pożyczki!AA52,"-")</f>
        <v>402334</v>
      </c>
      <c r="AB52" s="7">
        <f>IFERROR(leasing!AB52+pożyczki!AB52,"-")</f>
        <v>142361</v>
      </c>
      <c r="AC52" s="7">
        <f>IFERROR(leasing!AC52+pożyczki!AC52,"-")</f>
        <v>46278</v>
      </c>
      <c r="AD52" s="7">
        <f>IFERROR(leasing!AD52+pożyczki!AD52,"-")</f>
        <v>213695</v>
      </c>
      <c r="AE52" s="7">
        <f>IFERROR(leasing!AE52+pożyczki!AE52,"-")</f>
        <v>119039</v>
      </c>
      <c r="AF52" s="7">
        <f>IFERROR(leasing!AF52+pożyczki!AF52,"-")</f>
        <v>13474755</v>
      </c>
      <c r="AG52" s="7">
        <f>IFERROR(leasing!AG52+pożyczki!AG52,"-")</f>
        <v>85962</v>
      </c>
      <c r="AH52" s="7">
        <f>IFERROR(leasing!AH52+pożyczki!AH52,"-")</f>
        <v>0</v>
      </c>
      <c r="AI52" s="7">
        <f>IFERROR(leasing!AI52+pożyczki!AI52,"-")</f>
        <v>34991</v>
      </c>
      <c r="AJ52" s="7">
        <f>IFERROR(leasing!AJ52+pożyczki!AJ52,"-")</f>
        <v>0</v>
      </c>
      <c r="AK52" s="7">
        <f>IFERROR(leasing!AK52+pożyczki!AK52,"-")</f>
        <v>0</v>
      </c>
      <c r="AL52" s="7">
        <f>IFERROR(leasing!AL52+pożyczki!AL52,"-")</f>
        <v>50971</v>
      </c>
      <c r="AM52" s="66">
        <f>leasing!AM52+pożyczki!AM52</f>
        <v>13560717</v>
      </c>
    </row>
    <row r="54" spans="1:39" ht="15" x14ac:dyDescent="0.25">
      <c r="A54" s="13" t="s">
        <v>143</v>
      </c>
    </row>
    <row r="56" spans="1:39" s="21" customFormat="1" ht="85.5" x14ac:dyDescent="0.2">
      <c r="A56" s="33" t="s">
        <v>26</v>
      </c>
      <c r="B56" s="33" t="s">
        <v>27</v>
      </c>
      <c r="C56" s="15" t="s">
        <v>82</v>
      </c>
      <c r="D56" s="33" t="s">
        <v>28</v>
      </c>
      <c r="E56" s="33" t="s">
        <v>29</v>
      </c>
      <c r="F56" s="33" t="s">
        <v>30</v>
      </c>
      <c r="G56" s="33" t="s">
        <v>31</v>
      </c>
      <c r="H56" s="33" t="s">
        <v>32</v>
      </c>
      <c r="I56" s="33" t="s">
        <v>33</v>
      </c>
      <c r="J56" s="33" t="s">
        <v>34</v>
      </c>
      <c r="K56" s="33" t="s">
        <v>35</v>
      </c>
      <c r="L56" s="16" t="s">
        <v>1</v>
      </c>
      <c r="M56" s="33" t="s">
        <v>36</v>
      </c>
      <c r="N56" s="33" t="s">
        <v>37</v>
      </c>
      <c r="O56" s="33" t="s">
        <v>38</v>
      </c>
      <c r="P56" s="33" t="s">
        <v>39</v>
      </c>
      <c r="Q56" s="33" t="s">
        <v>40</v>
      </c>
      <c r="R56" s="33" t="s">
        <v>41</v>
      </c>
      <c r="S56" s="33" t="s">
        <v>42</v>
      </c>
      <c r="T56" s="33" t="s">
        <v>43</v>
      </c>
      <c r="U56" s="33" t="s">
        <v>44</v>
      </c>
      <c r="V56" s="33" t="s">
        <v>45</v>
      </c>
      <c r="W56" s="33" t="s">
        <v>2</v>
      </c>
      <c r="X56" s="33" t="s">
        <v>46</v>
      </c>
      <c r="Y56" s="33" t="s">
        <v>47</v>
      </c>
      <c r="Z56" s="33" t="s">
        <v>48</v>
      </c>
      <c r="AA56" s="16" t="s">
        <v>49</v>
      </c>
      <c r="AB56" s="33" t="s">
        <v>50</v>
      </c>
      <c r="AC56" s="33" t="s">
        <v>51</v>
      </c>
      <c r="AD56" s="33" t="s">
        <v>52</v>
      </c>
      <c r="AE56" s="77" t="s">
        <v>53</v>
      </c>
      <c r="AF56" s="35" t="s">
        <v>54</v>
      </c>
      <c r="AG56" s="36" t="s">
        <v>80</v>
      </c>
      <c r="AH56" s="37" t="s">
        <v>55</v>
      </c>
      <c r="AI56" s="33" t="s">
        <v>56</v>
      </c>
      <c r="AJ56" s="33" t="s">
        <v>57</v>
      </c>
      <c r="AK56" s="33" t="s">
        <v>58</v>
      </c>
      <c r="AL56" s="33" t="s">
        <v>0</v>
      </c>
      <c r="AM56" s="16" t="s">
        <v>59</v>
      </c>
    </row>
    <row r="57" spans="1:39" ht="15" x14ac:dyDescent="0.25">
      <c r="A57" s="22" t="s">
        <v>3</v>
      </c>
      <c r="B57" s="4" t="s">
        <v>144</v>
      </c>
      <c r="C57" s="7">
        <f>IFERROR(leasing!C57+pożyczki!C57,"-")</f>
        <v>2054</v>
      </c>
      <c r="D57" s="7">
        <f>IFERROR(leasing!D57+pożyczki!D57,"-")</f>
        <v>1450</v>
      </c>
      <c r="E57" s="7">
        <f>IFERROR(leasing!E57+pożyczki!E57,"-")</f>
        <v>154</v>
      </c>
      <c r="F57" s="7">
        <f>IFERROR(leasing!F57+pożyczki!F57,"-")</f>
        <v>34</v>
      </c>
      <c r="G57" s="7">
        <f>IFERROR(leasing!G57+pożyczki!G57,"-")</f>
        <v>120</v>
      </c>
      <c r="H57" s="7">
        <f>IFERROR(leasing!H57+pożyczki!H57,"-")</f>
        <v>300</v>
      </c>
      <c r="I57" s="7">
        <f>IFERROR(leasing!I57+pożyczki!I57,"-")</f>
        <v>150</v>
      </c>
      <c r="J57" s="7">
        <f>IFERROR(leasing!J57+pożyczki!J57,"-")</f>
        <v>0</v>
      </c>
      <c r="K57" s="7">
        <f>IFERROR(leasing!K57+pożyczki!K57,"-")</f>
        <v>0</v>
      </c>
      <c r="L57" s="7">
        <f>IFERROR(leasing!L57+pożyczki!L57,"-")</f>
        <v>3630</v>
      </c>
      <c r="M57" s="7">
        <f>IFERROR(leasing!M57+pożyczki!M57,"-")</f>
        <v>0</v>
      </c>
      <c r="N57" s="7">
        <f>IFERROR(leasing!N57+pożyczki!N57,"-")</f>
        <v>0</v>
      </c>
      <c r="O57" s="7">
        <f>IFERROR(leasing!O57+pożyczki!O57,"-")</f>
        <v>0</v>
      </c>
      <c r="P57" s="7">
        <f>IFERROR(leasing!P57+pożyczki!P57,"-")</f>
        <v>40</v>
      </c>
      <c r="Q57" s="7">
        <f>IFERROR(leasing!Q57+pożyczki!Q57,"-")</f>
        <v>2690</v>
      </c>
      <c r="R57" s="7">
        <f>IFERROR(leasing!R57+pożyczki!R57,"-")</f>
        <v>0</v>
      </c>
      <c r="S57" s="7">
        <f>IFERROR(leasing!S57+pożyczki!S57,"-")</f>
        <v>0</v>
      </c>
      <c r="T57" s="7">
        <f>IFERROR(leasing!T57+pożyczki!T57,"-")</f>
        <v>0</v>
      </c>
      <c r="U57" s="7">
        <f>IFERROR(leasing!U57+pożyczki!U57,"-")</f>
        <v>120</v>
      </c>
      <c r="V57" s="7">
        <f>IFERROR(leasing!V57+pożyczki!V57,"-")</f>
        <v>780</v>
      </c>
      <c r="W57" s="7">
        <f>IFERROR(leasing!W57+pożyczki!W57,"-")</f>
        <v>0</v>
      </c>
      <c r="X57" s="7">
        <f>IFERROR(leasing!X57+pożyczki!X57,"-")</f>
        <v>0</v>
      </c>
      <c r="Y57" s="7">
        <f>IFERROR(leasing!Y57+pożyczki!Y57,"-")</f>
        <v>0</v>
      </c>
      <c r="Z57" s="7">
        <f>IFERROR(leasing!Z57+pożyczki!Z57,"-")</f>
        <v>0</v>
      </c>
      <c r="AA57" s="7">
        <f>IFERROR(leasing!AA57+pożyczki!AA57,"-")</f>
        <v>43825</v>
      </c>
      <c r="AB57" s="7">
        <f>IFERROR(leasing!AB57+pożyczki!AB57,"-")</f>
        <v>19800</v>
      </c>
      <c r="AC57" s="7">
        <f>IFERROR(leasing!AC57+pożyczki!AC57,"-")</f>
        <v>0</v>
      </c>
      <c r="AD57" s="7">
        <f>IFERROR(leasing!AD57+pożyczki!AD57,"-")</f>
        <v>24025</v>
      </c>
      <c r="AE57" s="7">
        <f>IFERROR(leasing!AE57+pożyczki!AE57,"-")</f>
        <v>0</v>
      </c>
      <c r="AF57" s="7">
        <f>IFERROR(leasing!AF57+pożyczki!AF57,"-")</f>
        <v>49509</v>
      </c>
      <c r="AG57" s="7">
        <f>IFERROR(leasing!AG57+pożyczki!AG57,"-")</f>
        <v>0</v>
      </c>
      <c r="AH57" s="7">
        <f>IFERROR(leasing!AH57+pożyczki!AH57,"-")</f>
        <v>0</v>
      </c>
      <c r="AI57" s="7">
        <f>IFERROR(leasing!AI57+pożyczki!AI57,"-")</f>
        <v>0</v>
      </c>
      <c r="AJ57" s="7">
        <f>IFERROR(leasing!AJ57+pożyczki!AJ57,"-")</f>
        <v>0</v>
      </c>
      <c r="AK57" s="7">
        <f>IFERROR(leasing!AK57+pożyczki!AK57,"-")</f>
        <v>0</v>
      </c>
      <c r="AL57" s="7">
        <f>IFERROR(leasing!AL57+pożyczki!AL57,"-")</f>
        <v>0</v>
      </c>
      <c r="AM57" s="23">
        <f>leasing!AM57+pożyczki!AM57</f>
        <v>49509</v>
      </c>
    </row>
    <row r="58" spans="1:39" ht="15" x14ac:dyDescent="0.25">
      <c r="A58" s="22" t="s">
        <v>4</v>
      </c>
      <c r="B58" s="4" t="s">
        <v>145</v>
      </c>
      <c r="C58" s="7">
        <f>IFERROR(leasing!C58+pożyczki!C58,"-")</f>
        <v>6413</v>
      </c>
      <c r="D58" s="7">
        <f>IFERROR(leasing!D58+pożyczki!D58,"-")</f>
        <v>3890</v>
      </c>
      <c r="E58" s="7">
        <f>IFERROR(leasing!E58+pożyczki!E58,"-")</f>
        <v>1102</v>
      </c>
      <c r="F58" s="7">
        <f>IFERROR(leasing!F58+pożyczki!F58,"-")</f>
        <v>0</v>
      </c>
      <c r="G58" s="7">
        <f>IFERROR(leasing!G58+pożyczki!G58,"-")</f>
        <v>1102</v>
      </c>
      <c r="H58" s="7">
        <f>IFERROR(leasing!H58+pożyczki!H58,"-")</f>
        <v>1092</v>
      </c>
      <c r="I58" s="7">
        <f>IFERROR(leasing!I58+pożyczki!I58,"-")</f>
        <v>267</v>
      </c>
      <c r="J58" s="7">
        <f>IFERROR(leasing!J58+pożyczki!J58,"-")</f>
        <v>0</v>
      </c>
      <c r="K58" s="7">
        <f>IFERROR(leasing!K58+pożyczki!K58,"-")</f>
        <v>62</v>
      </c>
      <c r="L58" s="7">
        <f>IFERROR(leasing!L58+pożyczki!L58,"-")</f>
        <v>2778</v>
      </c>
      <c r="M58" s="7">
        <f>IFERROR(leasing!M58+pożyczki!M58,"-")</f>
        <v>717</v>
      </c>
      <c r="N58" s="7">
        <f>IFERROR(leasing!N58+pożyczki!N58,"-")</f>
        <v>0</v>
      </c>
      <c r="O58" s="7">
        <f>IFERROR(leasing!O58+pożyczki!O58,"-")</f>
        <v>285</v>
      </c>
      <c r="P58" s="7">
        <f>IFERROR(leasing!P58+pożyczki!P58,"-")</f>
        <v>0</v>
      </c>
      <c r="Q58" s="7">
        <f>IFERROR(leasing!Q58+pożyczki!Q58,"-")</f>
        <v>0</v>
      </c>
      <c r="R58" s="7">
        <f>IFERROR(leasing!R58+pożyczki!R58,"-")</f>
        <v>870</v>
      </c>
      <c r="S58" s="7">
        <f>IFERROR(leasing!S58+pożyczki!S58,"-")</f>
        <v>0</v>
      </c>
      <c r="T58" s="7">
        <f>IFERROR(leasing!T58+pożyczki!T58,"-")</f>
        <v>0</v>
      </c>
      <c r="U58" s="7">
        <f>IFERROR(leasing!U58+pożyczki!U58,"-")</f>
        <v>106</v>
      </c>
      <c r="V58" s="7">
        <f>IFERROR(leasing!V58+pożyczki!V58,"-")</f>
        <v>800</v>
      </c>
      <c r="W58" s="7">
        <f>IFERROR(leasing!W58+pożyczki!W58,"-")</f>
        <v>0</v>
      </c>
      <c r="X58" s="7">
        <f>IFERROR(leasing!X58+pożyczki!X58,"-")</f>
        <v>0</v>
      </c>
      <c r="Y58" s="7">
        <f>IFERROR(leasing!Y58+pożyczki!Y58,"-")</f>
        <v>0</v>
      </c>
      <c r="Z58" s="7">
        <f>IFERROR(leasing!Z58+pożyczki!Z58,"-")</f>
        <v>0</v>
      </c>
      <c r="AA58" s="7">
        <f>IFERROR(leasing!AA58+pożyczki!AA58,"-")</f>
        <v>534</v>
      </c>
      <c r="AB58" s="7">
        <f>IFERROR(leasing!AB58+pożyczki!AB58,"-")</f>
        <v>0</v>
      </c>
      <c r="AC58" s="7">
        <f>IFERROR(leasing!AC58+pożyczki!AC58,"-")</f>
        <v>0</v>
      </c>
      <c r="AD58" s="7">
        <f>IFERROR(leasing!AD58+pożyczki!AD58,"-")</f>
        <v>534</v>
      </c>
      <c r="AE58" s="7">
        <f>IFERROR(leasing!AE58+pożyczki!AE58,"-")</f>
        <v>1113</v>
      </c>
      <c r="AF58" s="7">
        <f>IFERROR(leasing!AF58+pożyczki!AF58,"-")</f>
        <v>10838</v>
      </c>
      <c r="AG58" s="7">
        <f>IFERROR(leasing!AG58+pożyczki!AG58,"-")</f>
        <v>0</v>
      </c>
      <c r="AH58" s="7">
        <f>IFERROR(leasing!AH58+pożyczki!AH58,"-")</f>
        <v>0</v>
      </c>
      <c r="AI58" s="7">
        <f>IFERROR(leasing!AI58+pożyczki!AI58,"-")</f>
        <v>0</v>
      </c>
      <c r="AJ58" s="7">
        <f>IFERROR(leasing!AJ58+pożyczki!AJ58,"-")</f>
        <v>0</v>
      </c>
      <c r="AK58" s="7">
        <f>IFERROR(leasing!AK58+pożyczki!AK58,"-")</f>
        <v>0</v>
      </c>
      <c r="AL58" s="7">
        <f>IFERROR(leasing!AL58+pożyczki!AL58,"-")</f>
        <v>0</v>
      </c>
      <c r="AM58" s="23">
        <f>leasing!AM58+pożyczki!AM58</f>
        <v>10838</v>
      </c>
    </row>
    <row r="59" spans="1:39" ht="15" x14ac:dyDescent="0.25">
      <c r="A59" s="22" t="s">
        <v>5</v>
      </c>
      <c r="B59" s="4" t="s">
        <v>83</v>
      </c>
      <c r="C59" s="7">
        <f>IFERROR(leasing!C59+pożyczki!C59,"-")</f>
        <v>0</v>
      </c>
      <c r="D59" s="7">
        <f>IFERROR(leasing!D59+pożyczki!D59,"-")</f>
        <v>0</v>
      </c>
      <c r="E59" s="7">
        <f>IFERROR(leasing!E59+pożyczki!E59,"-")</f>
        <v>0</v>
      </c>
      <c r="F59" s="7">
        <f>IFERROR(leasing!F59+pożyczki!F59,"-")</f>
        <v>0</v>
      </c>
      <c r="G59" s="7">
        <f>IFERROR(leasing!G59+pożyczki!G59,"-")</f>
        <v>0</v>
      </c>
      <c r="H59" s="7">
        <f>IFERROR(leasing!H59+pożyczki!H59,"-")</f>
        <v>0</v>
      </c>
      <c r="I59" s="7">
        <f>IFERROR(leasing!I59+pożyczki!I59,"-")</f>
        <v>0</v>
      </c>
      <c r="J59" s="7">
        <f>IFERROR(leasing!J59+pożyczki!J59,"-")</f>
        <v>0</v>
      </c>
      <c r="K59" s="7">
        <f>IFERROR(leasing!K59+pożyczki!K59,"-")</f>
        <v>0</v>
      </c>
      <c r="L59" s="7">
        <f>IFERROR(leasing!L59+pożyczki!L59,"-")</f>
        <v>19378</v>
      </c>
      <c r="M59" s="7">
        <f>IFERROR(leasing!M59+pożyczki!M59,"-")</f>
        <v>19378</v>
      </c>
      <c r="N59" s="7">
        <f>IFERROR(leasing!N59+pożyczki!N59,"-")</f>
        <v>0</v>
      </c>
      <c r="O59" s="7">
        <f>IFERROR(leasing!O59+pożyczki!O59,"-")</f>
        <v>0</v>
      </c>
      <c r="P59" s="7">
        <f>IFERROR(leasing!P59+pożyczki!P59,"-")</f>
        <v>0</v>
      </c>
      <c r="Q59" s="7">
        <f>IFERROR(leasing!Q59+pożyczki!Q59,"-")</f>
        <v>0</v>
      </c>
      <c r="R59" s="7">
        <f>IFERROR(leasing!R59+pożyczki!R59,"-")</f>
        <v>0</v>
      </c>
      <c r="S59" s="7">
        <f>IFERROR(leasing!S59+pożyczki!S59,"-")</f>
        <v>0</v>
      </c>
      <c r="T59" s="7">
        <f>IFERROR(leasing!T59+pożyczki!T59,"-")</f>
        <v>0</v>
      </c>
      <c r="U59" s="7">
        <f>IFERROR(leasing!U59+pożyczki!U59,"-")</f>
        <v>0</v>
      </c>
      <c r="V59" s="7">
        <f>IFERROR(leasing!V59+pożyczki!V59,"-")</f>
        <v>0</v>
      </c>
      <c r="W59" s="7">
        <f>IFERROR(leasing!W59+pożyczki!W59,"-")</f>
        <v>0</v>
      </c>
      <c r="X59" s="7">
        <f>IFERROR(leasing!X59+pożyczki!X59,"-")</f>
        <v>0</v>
      </c>
      <c r="Y59" s="7">
        <f>IFERROR(leasing!Y59+pożyczki!Y59,"-")</f>
        <v>0</v>
      </c>
      <c r="Z59" s="7">
        <f>IFERROR(leasing!Z59+pożyczki!Z59,"-")</f>
        <v>0</v>
      </c>
      <c r="AA59" s="7">
        <f>IFERROR(leasing!AA59+pożyczki!AA59,"-")</f>
        <v>0</v>
      </c>
      <c r="AB59" s="7">
        <f>IFERROR(leasing!AB59+pożyczki!AB59,"-")</f>
        <v>0</v>
      </c>
      <c r="AC59" s="7">
        <f>IFERROR(leasing!AC59+pożyczki!AC59,"-")</f>
        <v>0</v>
      </c>
      <c r="AD59" s="7">
        <f>IFERROR(leasing!AD59+pożyczki!AD59,"-")</f>
        <v>0</v>
      </c>
      <c r="AE59" s="7">
        <f>IFERROR(leasing!AE59+pożyczki!AE59,"-")</f>
        <v>0</v>
      </c>
      <c r="AF59" s="7">
        <f>IFERROR(leasing!AF59+pożyczki!AF59,"-")</f>
        <v>19378</v>
      </c>
      <c r="AG59" s="7">
        <f>IFERROR(leasing!AG59+pożyczki!AG59,"-")</f>
        <v>0</v>
      </c>
      <c r="AH59" s="7">
        <f>IFERROR(leasing!AH59+pożyczki!AH59,"-")</f>
        <v>0</v>
      </c>
      <c r="AI59" s="7">
        <f>IFERROR(leasing!AI59+pożyczki!AI59,"-")</f>
        <v>0</v>
      </c>
      <c r="AJ59" s="7">
        <f>IFERROR(leasing!AJ59+pożyczki!AJ59,"-")</f>
        <v>0</v>
      </c>
      <c r="AK59" s="7">
        <f>IFERROR(leasing!AK59+pożyczki!AK59,"-")</f>
        <v>0</v>
      </c>
      <c r="AL59" s="7">
        <f>IFERROR(leasing!AL59+pożyczki!AL59,"-")</f>
        <v>0</v>
      </c>
      <c r="AM59" s="23">
        <f>leasing!AM59+pożyczki!AM59</f>
        <v>19378</v>
      </c>
    </row>
    <row r="60" spans="1:39" ht="15" x14ac:dyDescent="0.25">
      <c r="A60" s="22" t="s">
        <v>6</v>
      </c>
      <c r="B60" s="4" t="s">
        <v>84</v>
      </c>
      <c r="C60" s="7">
        <f>IFERROR(leasing!C60+pożyczki!C60,"-")</f>
        <v>428</v>
      </c>
      <c r="D60" s="7">
        <f>IFERROR(leasing!D60+pożyczki!D60,"-")</f>
        <v>246</v>
      </c>
      <c r="E60" s="7">
        <f>IFERROR(leasing!E60+pożyczki!E60,"-")</f>
        <v>182</v>
      </c>
      <c r="F60" s="7">
        <f>IFERROR(leasing!F60+pożyczki!F60,"-")</f>
        <v>182</v>
      </c>
      <c r="G60" s="7">
        <f>IFERROR(leasing!G60+pożyczki!G60,"-")</f>
        <v>0</v>
      </c>
      <c r="H60" s="7">
        <f>IFERROR(leasing!H60+pożyczki!H60,"-")</f>
        <v>0</v>
      </c>
      <c r="I60" s="7">
        <f>IFERROR(leasing!I60+pożyczki!I60,"-")</f>
        <v>0</v>
      </c>
      <c r="J60" s="7">
        <f>IFERROR(leasing!J60+pożyczki!J60,"-")</f>
        <v>0</v>
      </c>
      <c r="K60" s="7">
        <f>IFERROR(leasing!K60+pożyczki!K60,"-")</f>
        <v>0</v>
      </c>
      <c r="L60" s="7">
        <f>IFERROR(leasing!L60+pożyczki!L60,"-")</f>
        <v>11358</v>
      </c>
      <c r="M60" s="7">
        <f>IFERROR(leasing!M60+pożyczki!M60,"-")</f>
        <v>2087</v>
      </c>
      <c r="N60" s="7">
        <f>IFERROR(leasing!N60+pożyczki!N60,"-")</f>
        <v>8152</v>
      </c>
      <c r="O60" s="7">
        <f>IFERROR(leasing!O60+pożyczki!O60,"-")</f>
        <v>0</v>
      </c>
      <c r="P60" s="7">
        <f>IFERROR(leasing!P60+pożyczki!P60,"-")</f>
        <v>0</v>
      </c>
      <c r="Q60" s="7">
        <f>IFERROR(leasing!Q60+pożyczki!Q60,"-")</f>
        <v>0</v>
      </c>
      <c r="R60" s="7">
        <f>IFERROR(leasing!R60+pożyczki!R60,"-")</f>
        <v>0</v>
      </c>
      <c r="S60" s="7">
        <f>IFERROR(leasing!S60+pożyczki!S60,"-")</f>
        <v>691</v>
      </c>
      <c r="T60" s="7">
        <f>IFERROR(leasing!T60+pożyczki!T60,"-")</f>
        <v>0</v>
      </c>
      <c r="U60" s="7">
        <f>IFERROR(leasing!U60+pożyczki!U60,"-")</f>
        <v>428</v>
      </c>
      <c r="V60" s="7">
        <f>IFERROR(leasing!V60+pożyczki!V60,"-")</f>
        <v>0</v>
      </c>
      <c r="W60" s="7">
        <f>IFERROR(leasing!W60+pożyczki!W60,"-")</f>
        <v>7</v>
      </c>
      <c r="X60" s="7">
        <f>IFERROR(leasing!X60+pożyczki!X60,"-")</f>
        <v>7</v>
      </c>
      <c r="Y60" s="7">
        <f>IFERROR(leasing!Y60+pożyczki!Y60,"-")</f>
        <v>0</v>
      </c>
      <c r="Z60" s="7">
        <f>IFERROR(leasing!Z60+pożyczki!Z60,"-")</f>
        <v>0</v>
      </c>
      <c r="AA60" s="7">
        <f>IFERROR(leasing!AA60+pożyczki!AA60,"-")</f>
        <v>0</v>
      </c>
      <c r="AB60" s="7">
        <f>IFERROR(leasing!AB60+pożyczki!AB60,"-")</f>
        <v>0</v>
      </c>
      <c r="AC60" s="7">
        <f>IFERROR(leasing!AC60+pożyczki!AC60,"-")</f>
        <v>0</v>
      </c>
      <c r="AD60" s="7">
        <f>IFERROR(leasing!AD60+pożyczki!AD60,"-")</f>
        <v>0</v>
      </c>
      <c r="AE60" s="7">
        <f>IFERROR(leasing!AE60+pożyczki!AE60,"-")</f>
        <v>0</v>
      </c>
      <c r="AF60" s="7">
        <f>IFERROR(leasing!AF60+pożyczki!AF60,"-")</f>
        <v>11793</v>
      </c>
      <c r="AG60" s="7">
        <f>IFERROR(leasing!AG60+pożyczki!AG60,"-")</f>
        <v>0</v>
      </c>
      <c r="AH60" s="7">
        <f>IFERROR(leasing!AH60+pożyczki!AH60,"-")</f>
        <v>0</v>
      </c>
      <c r="AI60" s="7">
        <f>IFERROR(leasing!AI60+pożyczki!AI60,"-")</f>
        <v>0</v>
      </c>
      <c r="AJ60" s="7">
        <f>IFERROR(leasing!AJ60+pożyczki!AJ60,"-")</f>
        <v>0</v>
      </c>
      <c r="AK60" s="7">
        <f>IFERROR(leasing!AK60+pożyczki!AK60,"-")</f>
        <v>0</v>
      </c>
      <c r="AL60" s="7">
        <f>IFERROR(leasing!AL60+pożyczki!AL60,"-")</f>
        <v>0</v>
      </c>
      <c r="AM60" s="23">
        <f>leasing!AM60+pożyczki!AM60</f>
        <v>11793</v>
      </c>
    </row>
    <row r="61" spans="1:39" ht="15" x14ac:dyDescent="0.25">
      <c r="A61" s="22" t="s">
        <v>134</v>
      </c>
      <c r="B61" s="4" t="s">
        <v>9</v>
      </c>
      <c r="C61" s="7">
        <f>IFERROR(leasing!C61+pożyczki!C61,"-")</f>
        <v>469857</v>
      </c>
      <c r="D61" s="7">
        <f>IFERROR(leasing!D61+pożyczki!D61,"-")</f>
        <v>190039</v>
      </c>
      <c r="E61" s="7">
        <f>IFERROR(leasing!E61+pożyczki!E61,"-")</f>
        <v>122625</v>
      </c>
      <c r="F61" s="7">
        <f>IFERROR(leasing!F61+pożyczki!F61,"-")</f>
        <v>48340</v>
      </c>
      <c r="G61" s="7">
        <f>IFERROR(leasing!G61+pożyczki!G61,"-")</f>
        <v>74285</v>
      </c>
      <c r="H61" s="7">
        <f>IFERROR(leasing!H61+pożyczki!H61,"-")</f>
        <v>112127</v>
      </c>
      <c r="I61" s="7">
        <f>IFERROR(leasing!I61+pożyczki!I61,"-")</f>
        <v>42636</v>
      </c>
      <c r="J61" s="7">
        <f>IFERROR(leasing!J61+pożyczki!J61,"-")</f>
        <v>2430</v>
      </c>
      <c r="K61" s="7">
        <f>IFERROR(leasing!K61+pożyczki!K61,"-")</f>
        <v>0</v>
      </c>
      <c r="L61" s="7">
        <f>IFERROR(leasing!L61+pożyczki!L61,"-")</f>
        <v>197510</v>
      </c>
      <c r="M61" s="7">
        <f>IFERROR(leasing!M61+pożyczki!M61,"-")</f>
        <v>125697</v>
      </c>
      <c r="N61" s="7">
        <f>IFERROR(leasing!N61+pożyczki!N61,"-")</f>
        <v>42251</v>
      </c>
      <c r="O61" s="7">
        <f>IFERROR(leasing!O61+pożyczki!O61,"-")</f>
        <v>1993</v>
      </c>
      <c r="P61" s="7">
        <f>IFERROR(leasing!P61+pożyczki!P61,"-")</f>
        <v>1688</v>
      </c>
      <c r="Q61" s="7">
        <f>IFERROR(leasing!Q61+pożyczki!Q61,"-")</f>
        <v>7357</v>
      </c>
      <c r="R61" s="7">
        <f>IFERROR(leasing!R61+pożyczki!R61,"-")</f>
        <v>1081</v>
      </c>
      <c r="S61" s="7">
        <f>IFERROR(leasing!S61+pożyczki!S61,"-")</f>
        <v>583</v>
      </c>
      <c r="T61" s="7">
        <f>IFERROR(leasing!T61+pożyczki!T61,"-")</f>
        <v>1030</v>
      </c>
      <c r="U61" s="7">
        <f>IFERROR(leasing!U61+pożyczki!U61,"-")</f>
        <v>6827</v>
      </c>
      <c r="V61" s="7">
        <f>IFERROR(leasing!V61+pożyczki!V61,"-")</f>
        <v>9003</v>
      </c>
      <c r="W61" s="7">
        <f>IFERROR(leasing!W61+pożyczki!W61,"-")</f>
        <v>0</v>
      </c>
      <c r="X61" s="7">
        <f>IFERROR(leasing!X61+pożyczki!X61,"-")</f>
        <v>0</v>
      </c>
      <c r="Y61" s="7">
        <f>IFERROR(leasing!Y61+pożyczki!Y61,"-")</f>
        <v>0</v>
      </c>
      <c r="Z61" s="7">
        <f>IFERROR(leasing!Z61+pożyczki!Z61,"-")</f>
        <v>0</v>
      </c>
      <c r="AA61" s="7">
        <f>IFERROR(leasing!AA61+pożyczki!AA61,"-")</f>
        <v>2476</v>
      </c>
      <c r="AB61" s="7">
        <f>IFERROR(leasing!AB61+pożyczki!AB61,"-")</f>
        <v>295</v>
      </c>
      <c r="AC61" s="7">
        <f>IFERROR(leasing!AC61+pożyczki!AC61,"-")</f>
        <v>2181</v>
      </c>
      <c r="AD61" s="7">
        <f>IFERROR(leasing!AD61+pożyczki!AD61,"-")</f>
        <v>0</v>
      </c>
      <c r="AE61" s="7">
        <f>IFERROR(leasing!AE61+pożyczki!AE61,"-")</f>
        <v>0</v>
      </c>
      <c r="AF61" s="7">
        <f>IFERROR(leasing!AF61+pożyczki!AF61,"-")</f>
        <v>669843</v>
      </c>
      <c r="AG61" s="7">
        <f>IFERROR(leasing!AG61+pożyczki!AG61,"-")</f>
        <v>0</v>
      </c>
      <c r="AH61" s="7">
        <f>IFERROR(leasing!AH61+pożyczki!AH61,"-")</f>
        <v>0</v>
      </c>
      <c r="AI61" s="7">
        <f>IFERROR(leasing!AI61+pożyczki!AI61,"-")</f>
        <v>0</v>
      </c>
      <c r="AJ61" s="7">
        <f>IFERROR(leasing!AJ61+pożyczki!AJ61,"-")</f>
        <v>0</v>
      </c>
      <c r="AK61" s="7">
        <f>IFERROR(leasing!AK61+pożyczki!AK61,"-")</f>
        <v>0</v>
      </c>
      <c r="AL61" s="7">
        <f>IFERROR(leasing!AL61+pożyczki!AL61,"-")</f>
        <v>0</v>
      </c>
      <c r="AM61" s="23">
        <f>leasing!AM61+pożyczki!AM61</f>
        <v>669843</v>
      </c>
    </row>
    <row r="62" spans="1:39" ht="15" x14ac:dyDescent="0.25">
      <c r="A62" s="22" t="s">
        <v>7</v>
      </c>
      <c r="B62" s="4" t="s">
        <v>130</v>
      </c>
      <c r="C62" s="7">
        <f>IFERROR(leasing!C62+pożyczki!C62,"-")</f>
        <v>3905</v>
      </c>
      <c r="D62" s="7">
        <f>IFERROR(leasing!D62+pożyczki!D62,"-")</f>
        <v>3072</v>
      </c>
      <c r="E62" s="7">
        <f>IFERROR(leasing!E62+pożyczki!E62,"-")</f>
        <v>756</v>
      </c>
      <c r="F62" s="7">
        <f>IFERROR(leasing!F62+pożyczki!F62,"-")</f>
        <v>756</v>
      </c>
      <c r="G62" s="7">
        <f>IFERROR(leasing!G62+pożyczki!G62,"-")</f>
        <v>0</v>
      </c>
      <c r="H62" s="7">
        <f>IFERROR(leasing!H62+pożyczki!H62,"-")</f>
        <v>0</v>
      </c>
      <c r="I62" s="7">
        <f>IFERROR(leasing!I62+pożyczki!I62,"-")</f>
        <v>0</v>
      </c>
      <c r="J62" s="7">
        <f>IFERROR(leasing!J62+pożyczki!J62,"-")</f>
        <v>0</v>
      </c>
      <c r="K62" s="7">
        <f>IFERROR(leasing!K62+pożyczki!K62,"-")</f>
        <v>77</v>
      </c>
      <c r="L62" s="7">
        <f>IFERROR(leasing!L62+pożyczki!L62,"-")</f>
        <v>0</v>
      </c>
      <c r="M62" s="7">
        <f>IFERROR(leasing!M62+pożyczki!M62,"-")</f>
        <v>0</v>
      </c>
      <c r="N62" s="7">
        <f>IFERROR(leasing!N62+pożyczki!N62,"-")</f>
        <v>0</v>
      </c>
      <c r="O62" s="7">
        <f>IFERROR(leasing!O62+pożyczki!O62,"-")</f>
        <v>0</v>
      </c>
      <c r="P62" s="7">
        <f>IFERROR(leasing!P62+pożyczki!P62,"-")</f>
        <v>0</v>
      </c>
      <c r="Q62" s="7">
        <f>IFERROR(leasing!Q62+pożyczki!Q62,"-")</f>
        <v>0</v>
      </c>
      <c r="R62" s="7">
        <f>IFERROR(leasing!R62+pożyczki!R62,"-")</f>
        <v>0</v>
      </c>
      <c r="S62" s="7">
        <f>IFERROR(leasing!S62+pożyczki!S62,"-")</f>
        <v>0</v>
      </c>
      <c r="T62" s="7">
        <f>IFERROR(leasing!T62+pożyczki!T62,"-")</f>
        <v>0</v>
      </c>
      <c r="U62" s="7">
        <f>IFERROR(leasing!U62+pożyczki!U62,"-")</f>
        <v>0</v>
      </c>
      <c r="V62" s="7">
        <f>IFERROR(leasing!V62+pożyczki!V62,"-")</f>
        <v>0</v>
      </c>
      <c r="W62" s="7">
        <f>IFERROR(leasing!W62+pożyczki!W62,"-")</f>
        <v>0</v>
      </c>
      <c r="X62" s="7">
        <f>IFERROR(leasing!X62+pożyczki!X62,"-")</f>
        <v>0</v>
      </c>
      <c r="Y62" s="7">
        <f>IFERROR(leasing!Y62+pożyczki!Y62,"-")</f>
        <v>0</v>
      </c>
      <c r="Z62" s="7">
        <f>IFERROR(leasing!Z62+pożyczki!Z62,"-")</f>
        <v>0</v>
      </c>
      <c r="AA62" s="7">
        <f>IFERROR(leasing!AA62+pożyczki!AA62,"-")</f>
        <v>0</v>
      </c>
      <c r="AB62" s="7">
        <f>IFERROR(leasing!AB62+pożyczki!AB62,"-")</f>
        <v>0</v>
      </c>
      <c r="AC62" s="7">
        <f>IFERROR(leasing!AC62+pożyczki!AC62,"-")</f>
        <v>0</v>
      </c>
      <c r="AD62" s="7">
        <f>IFERROR(leasing!AD62+pożyczki!AD62,"-")</f>
        <v>0</v>
      </c>
      <c r="AE62" s="7">
        <f>IFERROR(leasing!AE62+pożyczki!AE62,"-")</f>
        <v>0</v>
      </c>
      <c r="AF62" s="7">
        <f>IFERROR(leasing!AF62+pożyczki!AF62,"-")</f>
        <v>3905</v>
      </c>
      <c r="AG62" s="7">
        <f>IFERROR(leasing!AG62+pożyczki!AG62,"-")</f>
        <v>0</v>
      </c>
      <c r="AH62" s="7">
        <f>IFERROR(leasing!AH62+pożyczki!AH62,"-")</f>
        <v>0</v>
      </c>
      <c r="AI62" s="7">
        <f>IFERROR(leasing!AI62+pożyczki!AI62,"-")</f>
        <v>0</v>
      </c>
      <c r="AJ62" s="7">
        <f>IFERROR(leasing!AJ62+pożyczki!AJ62,"-")</f>
        <v>0</v>
      </c>
      <c r="AK62" s="7">
        <f>IFERROR(leasing!AK62+pożyczki!AK62,"-")</f>
        <v>0</v>
      </c>
      <c r="AL62" s="7">
        <f>IFERROR(leasing!AL62+pożyczki!AL62,"-")</f>
        <v>0</v>
      </c>
      <c r="AM62" s="23">
        <f>leasing!AM62+pożyczki!AM62</f>
        <v>3905</v>
      </c>
    </row>
    <row r="63" spans="1:39" ht="15" x14ac:dyDescent="0.25">
      <c r="A63" s="22" t="s">
        <v>8</v>
      </c>
      <c r="B63" s="4" t="s">
        <v>85</v>
      </c>
      <c r="C63" s="7">
        <f>IFERROR(leasing!C63+pożyczki!C63,"-")</f>
        <v>342764</v>
      </c>
      <c r="D63" s="7">
        <f>IFERROR(leasing!D63+pożyczki!D63,"-")</f>
        <v>116391</v>
      </c>
      <c r="E63" s="7">
        <f>IFERROR(leasing!E63+pożyczki!E63,"-")</f>
        <v>66910</v>
      </c>
      <c r="F63" s="7">
        <f>IFERROR(leasing!F63+pożyczki!F63,"-")</f>
        <v>25398</v>
      </c>
      <c r="G63" s="7">
        <f>IFERROR(leasing!G63+pożyczki!G63,"-")</f>
        <v>41512</v>
      </c>
      <c r="H63" s="7">
        <f>IFERROR(leasing!H63+pożyczki!H63,"-")</f>
        <v>129106</v>
      </c>
      <c r="I63" s="7">
        <f>IFERROR(leasing!I63+pożyczki!I63,"-")</f>
        <v>27111</v>
      </c>
      <c r="J63" s="7">
        <f>IFERROR(leasing!J63+pożyczki!J63,"-")</f>
        <v>2475</v>
      </c>
      <c r="K63" s="7">
        <f>IFERROR(leasing!K63+pożyczki!K63,"-")</f>
        <v>771</v>
      </c>
      <c r="L63" s="7">
        <f>IFERROR(leasing!L63+pożyczki!L63,"-")</f>
        <v>101395</v>
      </c>
      <c r="M63" s="7">
        <f>IFERROR(leasing!M63+pożyczki!M63,"-")</f>
        <v>28509</v>
      </c>
      <c r="N63" s="7">
        <f>IFERROR(leasing!N63+pożyczki!N63,"-")</f>
        <v>64751</v>
      </c>
      <c r="O63" s="7">
        <f>IFERROR(leasing!O63+pożyczki!O63,"-")</f>
        <v>113</v>
      </c>
      <c r="P63" s="7">
        <f>IFERROR(leasing!P63+pożyczki!P63,"-")</f>
        <v>472</v>
      </c>
      <c r="Q63" s="7">
        <f>IFERROR(leasing!Q63+pożyczki!Q63,"-")</f>
        <v>1029</v>
      </c>
      <c r="R63" s="7">
        <f>IFERROR(leasing!R63+pożyczki!R63,"-")</f>
        <v>263</v>
      </c>
      <c r="S63" s="7">
        <f>IFERROR(leasing!S63+pożyczki!S63,"-")</f>
        <v>1891</v>
      </c>
      <c r="T63" s="7">
        <f>IFERROR(leasing!T63+pożyczki!T63,"-")</f>
        <v>194</v>
      </c>
      <c r="U63" s="7">
        <f>IFERROR(leasing!U63+pożyczki!U63,"-")</f>
        <v>2295</v>
      </c>
      <c r="V63" s="7">
        <f>IFERROR(leasing!V63+pożyczki!V63,"-")</f>
        <v>1878</v>
      </c>
      <c r="W63" s="7">
        <f>IFERROR(leasing!W63+pożyczki!W63,"-")</f>
        <v>209</v>
      </c>
      <c r="X63" s="7">
        <f>IFERROR(leasing!X63+pożyczki!X63,"-")</f>
        <v>209</v>
      </c>
      <c r="Y63" s="7">
        <f>IFERROR(leasing!Y63+pożyczki!Y63,"-")</f>
        <v>0</v>
      </c>
      <c r="Z63" s="7">
        <f>IFERROR(leasing!Z63+pożyczki!Z63,"-")</f>
        <v>0</v>
      </c>
      <c r="AA63" s="7">
        <f>IFERROR(leasing!AA63+pożyczki!AA63,"-")</f>
        <v>1002</v>
      </c>
      <c r="AB63" s="7">
        <f>IFERROR(leasing!AB63+pożyczki!AB63,"-")</f>
        <v>0</v>
      </c>
      <c r="AC63" s="7">
        <f>IFERROR(leasing!AC63+pożyczki!AC63,"-")</f>
        <v>1002</v>
      </c>
      <c r="AD63" s="7">
        <f>IFERROR(leasing!AD63+pożyczki!AD63,"-")</f>
        <v>0</v>
      </c>
      <c r="AE63" s="7">
        <f>IFERROR(leasing!AE63+pożyczki!AE63,"-")</f>
        <v>876</v>
      </c>
      <c r="AF63" s="7">
        <f>IFERROR(leasing!AF63+pożyczki!AF63,"-")</f>
        <v>446246</v>
      </c>
      <c r="AG63" s="7">
        <f>IFERROR(leasing!AG63+pożyczki!AG63,"-")</f>
        <v>0</v>
      </c>
      <c r="AH63" s="7">
        <f>IFERROR(leasing!AH63+pożyczki!AH63,"-")</f>
        <v>0</v>
      </c>
      <c r="AI63" s="7">
        <f>IFERROR(leasing!AI63+pożyczki!AI63,"-")</f>
        <v>0</v>
      </c>
      <c r="AJ63" s="7">
        <f>IFERROR(leasing!AJ63+pożyczki!AJ63,"-")</f>
        <v>0</v>
      </c>
      <c r="AK63" s="7">
        <f>IFERROR(leasing!AK63+pożyczki!AK63,"-")</f>
        <v>0</v>
      </c>
      <c r="AL63" s="7">
        <f>IFERROR(leasing!AL63+pożyczki!AL63,"-")</f>
        <v>0</v>
      </c>
      <c r="AM63" s="23">
        <f>leasing!AM63+pożyczki!AM63</f>
        <v>446246</v>
      </c>
    </row>
    <row r="64" spans="1:39" ht="15" x14ac:dyDescent="0.25">
      <c r="A64" s="22" t="s">
        <v>10</v>
      </c>
      <c r="B64" s="4" t="s">
        <v>131</v>
      </c>
      <c r="C64" s="7">
        <f>IFERROR(leasing!C64+pożyczki!C64,"-")</f>
        <v>67512</v>
      </c>
      <c r="D64" s="7">
        <f>IFERROR(leasing!D64+pożyczki!D64,"-")</f>
        <v>39612</v>
      </c>
      <c r="E64" s="7">
        <f>IFERROR(leasing!E64+pożyczki!E64,"-")</f>
        <v>7221</v>
      </c>
      <c r="F64" s="7">
        <f>IFERROR(leasing!F64+pożyczki!F64,"-")</f>
        <v>4183</v>
      </c>
      <c r="G64" s="7">
        <f>IFERROR(leasing!G64+pożyczki!G64,"-")</f>
        <v>3038</v>
      </c>
      <c r="H64" s="7">
        <f>IFERROR(leasing!H64+pożyczki!H64,"-")</f>
        <v>17009</v>
      </c>
      <c r="I64" s="7">
        <f>IFERROR(leasing!I64+pożyczki!I64,"-")</f>
        <v>3615</v>
      </c>
      <c r="J64" s="7">
        <f>IFERROR(leasing!J64+pożyczki!J64,"-")</f>
        <v>0</v>
      </c>
      <c r="K64" s="7">
        <f>IFERROR(leasing!K64+pożyczki!K64,"-")</f>
        <v>55</v>
      </c>
      <c r="L64" s="7">
        <f>IFERROR(leasing!L64+pożyczki!L64,"-")</f>
        <v>4558</v>
      </c>
      <c r="M64" s="7">
        <f>IFERROR(leasing!M64+pożyczki!M64,"-")</f>
        <v>2927</v>
      </c>
      <c r="N64" s="7">
        <f>IFERROR(leasing!N64+pożyczki!N64,"-")</f>
        <v>0</v>
      </c>
      <c r="O64" s="7">
        <f>IFERROR(leasing!O64+pożyczki!O64,"-")</f>
        <v>0</v>
      </c>
      <c r="P64" s="7">
        <f>IFERROR(leasing!P64+pożyczki!P64,"-")</f>
        <v>0</v>
      </c>
      <c r="Q64" s="7">
        <f>IFERROR(leasing!Q64+pożyczki!Q64,"-")</f>
        <v>495</v>
      </c>
      <c r="R64" s="7">
        <f>IFERROR(leasing!R64+pożyczki!R64,"-")</f>
        <v>0</v>
      </c>
      <c r="S64" s="7">
        <f>IFERROR(leasing!S64+pożyczki!S64,"-")</f>
        <v>124</v>
      </c>
      <c r="T64" s="7">
        <f>IFERROR(leasing!T64+pożyczki!T64,"-")</f>
        <v>0</v>
      </c>
      <c r="U64" s="7">
        <f>IFERROR(leasing!U64+pożyczki!U64,"-")</f>
        <v>841</v>
      </c>
      <c r="V64" s="7">
        <f>IFERROR(leasing!V64+pożyczki!V64,"-")</f>
        <v>171</v>
      </c>
      <c r="W64" s="7">
        <f>IFERROR(leasing!W64+pożyczki!W64,"-")</f>
        <v>0</v>
      </c>
      <c r="X64" s="7">
        <f>IFERROR(leasing!X64+pożyczki!X64,"-")</f>
        <v>0</v>
      </c>
      <c r="Y64" s="7">
        <f>IFERROR(leasing!Y64+pożyczki!Y64,"-")</f>
        <v>0</v>
      </c>
      <c r="Z64" s="7">
        <f>IFERROR(leasing!Z64+pożyczki!Z64,"-")</f>
        <v>0</v>
      </c>
      <c r="AA64" s="7">
        <f>IFERROR(leasing!AA64+pożyczki!AA64,"-")</f>
        <v>0</v>
      </c>
      <c r="AB64" s="7">
        <f>IFERROR(leasing!AB64+pożyczki!AB64,"-")</f>
        <v>0</v>
      </c>
      <c r="AC64" s="7">
        <f>IFERROR(leasing!AC64+pożyczki!AC64,"-")</f>
        <v>0</v>
      </c>
      <c r="AD64" s="7">
        <f>IFERROR(leasing!AD64+pożyczki!AD64,"-")</f>
        <v>0</v>
      </c>
      <c r="AE64" s="7">
        <f>IFERROR(leasing!AE64+pożyczki!AE64,"-")</f>
        <v>0</v>
      </c>
      <c r="AF64" s="7">
        <f>IFERROR(leasing!AF64+pożyczki!AF64,"-")</f>
        <v>72070</v>
      </c>
      <c r="AG64" s="7">
        <f>IFERROR(leasing!AG64+pożyczki!AG64,"-")</f>
        <v>0</v>
      </c>
      <c r="AH64" s="7">
        <f>IFERROR(leasing!AH64+pożyczki!AH64,"-")</f>
        <v>0</v>
      </c>
      <c r="AI64" s="7">
        <f>IFERROR(leasing!AI64+pożyczki!AI64,"-")</f>
        <v>0</v>
      </c>
      <c r="AJ64" s="7">
        <f>IFERROR(leasing!AJ64+pożyczki!AJ64,"-")</f>
        <v>0</v>
      </c>
      <c r="AK64" s="7">
        <f>IFERROR(leasing!AK64+pożyczki!AK64,"-")</f>
        <v>0</v>
      </c>
      <c r="AL64" s="7">
        <f>IFERROR(leasing!AL64+pożyczki!AL64,"-")</f>
        <v>0</v>
      </c>
      <c r="AM64" s="23">
        <f>leasing!AM64+pożyczki!AM64</f>
        <v>72070</v>
      </c>
    </row>
    <row r="65" spans="1:77" ht="15" x14ac:dyDescent="0.25">
      <c r="A65" s="22" t="s">
        <v>11</v>
      </c>
      <c r="B65" s="4" t="s">
        <v>86</v>
      </c>
      <c r="C65" s="7">
        <f>IFERROR(leasing!C65+pożyczki!C65,"-")</f>
        <v>214502</v>
      </c>
      <c r="D65" s="7">
        <f>IFERROR(leasing!D65+pożyczki!D65,"-")</f>
        <v>124561</v>
      </c>
      <c r="E65" s="7">
        <f>IFERROR(leasing!E65+pożyczki!E65,"-")</f>
        <v>36290</v>
      </c>
      <c r="F65" s="7">
        <f>IFERROR(leasing!F65+pożyczki!F65,"-")</f>
        <v>21604</v>
      </c>
      <c r="G65" s="7">
        <f>IFERROR(leasing!G65+pożyczki!G65,"-")</f>
        <v>14686</v>
      </c>
      <c r="H65" s="7">
        <f>IFERROR(leasing!H65+pożyczki!H65,"-")</f>
        <v>33621</v>
      </c>
      <c r="I65" s="7">
        <f>IFERROR(leasing!I65+pożyczki!I65,"-")</f>
        <v>9906</v>
      </c>
      <c r="J65" s="7">
        <f>IFERROR(leasing!J65+pożyczki!J65,"-")</f>
        <v>362</v>
      </c>
      <c r="K65" s="7">
        <f>IFERROR(leasing!K65+pożyczki!K65,"-")</f>
        <v>9762</v>
      </c>
      <c r="L65" s="7">
        <f>IFERROR(leasing!L65+pożyczki!L65,"-")</f>
        <v>46943</v>
      </c>
      <c r="M65" s="7">
        <f>IFERROR(leasing!M65+pożyczki!M65,"-")</f>
        <v>22736</v>
      </c>
      <c r="N65" s="7">
        <f>IFERROR(leasing!N65+pożyczki!N65,"-")</f>
        <v>1295</v>
      </c>
      <c r="O65" s="7">
        <f>IFERROR(leasing!O65+pożyczki!O65,"-")</f>
        <v>3562</v>
      </c>
      <c r="P65" s="7">
        <f>IFERROR(leasing!P65+pożyczki!P65,"-")</f>
        <v>772</v>
      </c>
      <c r="Q65" s="7">
        <f>IFERROR(leasing!Q65+pożyczki!Q65,"-")</f>
        <v>8532</v>
      </c>
      <c r="R65" s="7">
        <f>IFERROR(leasing!R65+pożyczki!R65,"-")</f>
        <v>1415</v>
      </c>
      <c r="S65" s="7">
        <f>IFERROR(leasing!S65+pożyczki!S65,"-")</f>
        <v>246</v>
      </c>
      <c r="T65" s="7">
        <f>IFERROR(leasing!T65+pożyczki!T65,"-")</f>
        <v>320</v>
      </c>
      <c r="U65" s="7">
        <f>IFERROR(leasing!U65+pożyczki!U65,"-")</f>
        <v>3718</v>
      </c>
      <c r="V65" s="7">
        <f>IFERROR(leasing!V65+pożyczki!V65,"-")</f>
        <v>4347</v>
      </c>
      <c r="W65" s="7">
        <f>IFERROR(leasing!W65+pożyczki!W65,"-")</f>
        <v>0</v>
      </c>
      <c r="X65" s="7">
        <f>IFERROR(leasing!X65+pożyczki!X65,"-")</f>
        <v>0</v>
      </c>
      <c r="Y65" s="7">
        <f>IFERROR(leasing!Y65+pożyczki!Y65,"-")</f>
        <v>0</v>
      </c>
      <c r="Z65" s="7">
        <f>IFERROR(leasing!Z65+pożyczki!Z65,"-")</f>
        <v>0</v>
      </c>
      <c r="AA65" s="7">
        <f>IFERROR(leasing!AA65+pożyczki!AA65,"-")</f>
        <v>56104</v>
      </c>
      <c r="AB65" s="7">
        <f>IFERROR(leasing!AB65+pożyczki!AB65,"-")</f>
        <v>0</v>
      </c>
      <c r="AC65" s="7">
        <f>IFERROR(leasing!AC65+pożyczki!AC65,"-")</f>
        <v>154</v>
      </c>
      <c r="AD65" s="7">
        <f>IFERROR(leasing!AD65+pożyczki!AD65,"-")</f>
        <v>55950</v>
      </c>
      <c r="AE65" s="7">
        <f>IFERROR(leasing!AE65+pożyczki!AE65,"-")</f>
        <v>51</v>
      </c>
      <c r="AF65" s="7">
        <f>IFERROR(leasing!AF65+pożyczki!AF65,"-")</f>
        <v>317600</v>
      </c>
      <c r="AG65" s="7">
        <f>IFERROR(leasing!AG65+pożyczki!AG65,"-")</f>
        <v>0</v>
      </c>
      <c r="AH65" s="7">
        <f>IFERROR(leasing!AH65+pożyczki!AH65,"-")</f>
        <v>0</v>
      </c>
      <c r="AI65" s="7">
        <f>IFERROR(leasing!AI65+pożyczki!AI65,"-")</f>
        <v>0</v>
      </c>
      <c r="AJ65" s="7">
        <f>IFERROR(leasing!AJ65+pożyczki!AJ65,"-")</f>
        <v>0</v>
      </c>
      <c r="AK65" s="7">
        <f>IFERROR(leasing!AK65+pożyczki!AK65,"-")</f>
        <v>0</v>
      </c>
      <c r="AL65" s="7">
        <f>IFERROR(leasing!AL65+pożyczki!AL65,"-")</f>
        <v>0</v>
      </c>
      <c r="AM65" s="23">
        <f>leasing!AM65+pożyczki!AM65</f>
        <v>317600</v>
      </c>
    </row>
    <row r="66" spans="1:77" ht="15" x14ac:dyDescent="0.25">
      <c r="A66" s="22" t="s">
        <v>12</v>
      </c>
      <c r="B66" s="4" t="s">
        <v>87</v>
      </c>
      <c r="C66" s="7">
        <f>IFERROR(leasing!C66+pożyczki!C66,"-")</f>
        <v>179638</v>
      </c>
      <c r="D66" s="7">
        <f>IFERROR(leasing!D66+pożyczki!D66,"-")</f>
        <v>66557</v>
      </c>
      <c r="E66" s="7">
        <f>IFERROR(leasing!E66+pożyczki!E66,"-")</f>
        <v>23588</v>
      </c>
      <c r="F66" s="7">
        <f>IFERROR(leasing!F66+pożyczki!F66,"-")</f>
        <v>10843</v>
      </c>
      <c r="G66" s="7">
        <f>IFERROR(leasing!G66+pożyczki!G66,"-")</f>
        <v>12745</v>
      </c>
      <c r="H66" s="7">
        <f>IFERROR(leasing!H66+pożyczki!H66,"-")</f>
        <v>50491</v>
      </c>
      <c r="I66" s="7">
        <f>IFERROR(leasing!I66+pożyczki!I66,"-")</f>
        <v>28965</v>
      </c>
      <c r="J66" s="7">
        <f>IFERROR(leasing!J66+pożyczki!J66,"-")</f>
        <v>4047</v>
      </c>
      <c r="K66" s="7">
        <f>IFERROR(leasing!K66+pożyczki!K66,"-")</f>
        <v>5990</v>
      </c>
      <c r="L66" s="7">
        <f>IFERROR(leasing!L66+pożyczki!L66,"-")</f>
        <v>53044</v>
      </c>
      <c r="M66" s="7">
        <f>IFERROR(leasing!M66+pożyczki!M66,"-")</f>
        <v>25813</v>
      </c>
      <c r="N66" s="7">
        <f>IFERROR(leasing!N66+pożyczki!N66,"-")</f>
        <v>830</v>
      </c>
      <c r="O66" s="7">
        <f>IFERROR(leasing!O66+pożyczki!O66,"-")</f>
        <v>1004</v>
      </c>
      <c r="P66" s="7">
        <f>IFERROR(leasing!P66+pożyczki!P66,"-")</f>
        <v>4138</v>
      </c>
      <c r="Q66" s="7">
        <f>IFERROR(leasing!Q66+pożyczki!Q66,"-")</f>
        <v>0</v>
      </c>
      <c r="R66" s="7">
        <f>IFERROR(leasing!R66+pożyczki!R66,"-")</f>
        <v>7139</v>
      </c>
      <c r="S66" s="7">
        <f>IFERROR(leasing!S66+pożyczki!S66,"-")</f>
        <v>12</v>
      </c>
      <c r="T66" s="7">
        <f>IFERROR(leasing!T66+pożyczki!T66,"-")</f>
        <v>0</v>
      </c>
      <c r="U66" s="7">
        <f>IFERROR(leasing!U66+pożyczki!U66,"-")</f>
        <v>3277</v>
      </c>
      <c r="V66" s="7">
        <f>IFERROR(leasing!V66+pożyczki!V66,"-")</f>
        <v>10831</v>
      </c>
      <c r="W66" s="7">
        <f>IFERROR(leasing!W66+pożyczki!W66,"-")</f>
        <v>0</v>
      </c>
      <c r="X66" s="7">
        <f>IFERROR(leasing!X66+pożyczki!X66,"-")</f>
        <v>0</v>
      </c>
      <c r="Y66" s="7">
        <f>IFERROR(leasing!Y66+pożyczki!Y66,"-")</f>
        <v>0</v>
      </c>
      <c r="Z66" s="7">
        <f>IFERROR(leasing!Z66+pożyczki!Z66,"-")</f>
        <v>0</v>
      </c>
      <c r="AA66" s="7">
        <f>IFERROR(leasing!AA66+pożyczki!AA66,"-")</f>
        <v>6641</v>
      </c>
      <c r="AB66" s="7">
        <f>IFERROR(leasing!AB66+pożyczki!AB66,"-")</f>
        <v>1409</v>
      </c>
      <c r="AC66" s="7">
        <f>IFERROR(leasing!AC66+pożyczki!AC66,"-")</f>
        <v>0</v>
      </c>
      <c r="AD66" s="7">
        <f>IFERROR(leasing!AD66+pożyczki!AD66,"-")</f>
        <v>5232</v>
      </c>
      <c r="AE66" s="7">
        <f>IFERROR(leasing!AE66+pożyczki!AE66,"-")</f>
        <v>0</v>
      </c>
      <c r="AF66" s="7">
        <f>IFERROR(leasing!AF66+pożyczki!AF66,"-")</f>
        <v>239323</v>
      </c>
      <c r="AG66" s="7">
        <f>IFERROR(leasing!AG66+pożyczki!AG66,"-")</f>
        <v>0</v>
      </c>
      <c r="AH66" s="7">
        <f>IFERROR(leasing!AH66+pożyczki!AH66,"-")</f>
        <v>0</v>
      </c>
      <c r="AI66" s="7">
        <f>IFERROR(leasing!AI66+pożyczki!AI66,"-")</f>
        <v>0</v>
      </c>
      <c r="AJ66" s="7">
        <f>IFERROR(leasing!AJ66+pożyczki!AJ66,"-")</f>
        <v>0</v>
      </c>
      <c r="AK66" s="7">
        <f>IFERROR(leasing!AK66+pożyczki!AK66,"-")</f>
        <v>0</v>
      </c>
      <c r="AL66" s="7">
        <f>IFERROR(leasing!AL66+pożyczki!AL66,"-")</f>
        <v>0</v>
      </c>
      <c r="AM66" s="23">
        <f>leasing!AM66+pożyczki!AM66</f>
        <v>239323</v>
      </c>
    </row>
    <row r="67" spans="1:77" ht="15" x14ac:dyDescent="0.25">
      <c r="A67" s="22" t="s">
        <v>13</v>
      </c>
      <c r="B67" s="4" t="s">
        <v>17</v>
      </c>
      <c r="C67" s="7">
        <f>IFERROR(leasing!C67+pożyczki!C67,"-")</f>
        <v>215134</v>
      </c>
      <c r="D67" s="7">
        <f>IFERROR(leasing!D67+pożyczki!D67,"-")</f>
        <v>163971</v>
      </c>
      <c r="E67" s="7">
        <f>IFERROR(leasing!E67+pożyczki!E67,"-")</f>
        <v>18144</v>
      </c>
      <c r="F67" s="7">
        <f>IFERROR(leasing!F67+pożyczki!F67,"-")</f>
        <v>10827</v>
      </c>
      <c r="G67" s="7">
        <f>IFERROR(leasing!G67+pożyczki!G67,"-")</f>
        <v>7317</v>
      </c>
      <c r="H67" s="7">
        <f>IFERROR(leasing!H67+pożyczki!H67,"-")</f>
        <v>15904</v>
      </c>
      <c r="I67" s="7">
        <f>IFERROR(leasing!I67+pożyczki!I67,"-")</f>
        <v>5731</v>
      </c>
      <c r="J67" s="7">
        <f>IFERROR(leasing!J67+pożyczki!J67,"-")</f>
        <v>3002</v>
      </c>
      <c r="K67" s="7">
        <f>IFERROR(leasing!K67+pożyczki!K67,"-")</f>
        <v>8382</v>
      </c>
      <c r="L67" s="7">
        <f>IFERROR(leasing!L67+pożyczki!L67,"-")</f>
        <v>37481</v>
      </c>
      <c r="M67" s="7">
        <f>IFERROR(leasing!M67+pożyczki!M67,"-")</f>
        <v>12977</v>
      </c>
      <c r="N67" s="7">
        <f>IFERROR(leasing!N67+pożyczki!N67,"-")</f>
        <v>964</v>
      </c>
      <c r="O67" s="7">
        <f>IFERROR(leasing!O67+pożyczki!O67,"-")</f>
        <v>691</v>
      </c>
      <c r="P67" s="7">
        <f>IFERROR(leasing!P67+pożyczki!P67,"-")</f>
        <v>383</v>
      </c>
      <c r="Q67" s="7">
        <f>IFERROR(leasing!Q67+pożyczki!Q67,"-")</f>
        <v>2942</v>
      </c>
      <c r="R67" s="7">
        <f>IFERROR(leasing!R67+pożyczki!R67,"-")</f>
        <v>0</v>
      </c>
      <c r="S67" s="7">
        <f>IFERROR(leasing!S67+pożyczki!S67,"-")</f>
        <v>1073</v>
      </c>
      <c r="T67" s="7">
        <f>IFERROR(leasing!T67+pożyczki!T67,"-")</f>
        <v>0</v>
      </c>
      <c r="U67" s="7">
        <f>IFERROR(leasing!U67+pożyczki!U67,"-")</f>
        <v>1559</v>
      </c>
      <c r="V67" s="7">
        <f>IFERROR(leasing!V67+pożyczki!V67,"-")</f>
        <v>16892</v>
      </c>
      <c r="W67" s="7">
        <f>IFERROR(leasing!W67+pożyczki!W67,"-")</f>
        <v>0</v>
      </c>
      <c r="X67" s="7">
        <f>IFERROR(leasing!X67+pożyczki!X67,"-")</f>
        <v>0</v>
      </c>
      <c r="Y67" s="7">
        <f>IFERROR(leasing!Y67+pożyczki!Y67,"-")</f>
        <v>0</v>
      </c>
      <c r="Z67" s="7">
        <f>IFERROR(leasing!Z67+pożyczki!Z67,"-")</f>
        <v>0</v>
      </c>
      <c r="AA67" s="7">
        <f>IFERROR(leasing!AA67+pożyczki!AA67,"-")</f>
        <v>15936</v>
      </c>
      <c r="AB67" s="7">
        <f>IFERROR(leasing!AB67+pożyczki!AB67,"-")</f>
        <v>10470</v>
      </c>
      <c r="AC67" s="7">
        <f>IFERROR(leasing!AC67+pożyczki!AC67,"-")</f>
        <v>741</v>
      </c>
      <c r="AD67" s="7">
        <f>IFERROR(leasing!AD67+pożyczki!AD67,"-")</f>
        <v>4725</v>
      </c>
      <c r="AE67" s="7">
        <f>IFERROR(leasing!AE67+pożyczki!AE67,"-")</f>
        <v>37</v>
      </c>
      <c r="AF67" s="7">
        <f>IFERROR(leasing!AF67+pożyczki!AF67,"-")</f>
        <v>268588</v>
      </c>
      <c r="AG67" s="7">
        <f>IFERROR(leasing!AG67+pożyczki!AG67,"-")</f>
        <v>0</v>
      </c>
      <c r="AH67" s="7">
        <f>IFERROR(leasing!AH67+pożyczki!AH67,"-")</f>
        <v>0</v>
      </c>
      <c r="AI67" s="7">
        <f>IFERROR(leasing!AI67+pożyczki!AI67,"-")</f>
        <v>0</v>
      </c>
      <c r="AJ67" s="7">
        <f>IFERROR(leasing!AJ67+pożyczki!AJ67,"-")</f>
        <v>0</v>
      </c>
      <c r="AK67" s="7">
        <f>IFERROR(leasing!AK67+pożyczki!AK67,"-")</f>
        <v>0</v>
      </c>
      <c r="AL67" s="7">
        <f>IFERROR(leasing!AL67+pożyczki!AL67,"-")</f>
        <v>0</v>
      </c>
      <c r="AM67" s="23">
        <f>leasing!AM67+pożyczki!AM67</f>
        <v>268588</v>
      </c>
    </row>
    <row r="68" spans="1:77" ht="15" x14ac:dyDescent="0.25">
      <c r="A68" s="22" t="s">
        <v>14</v>
      </c>
      <c r="B68" s="4" t="s">
        <v>88</v>
      </c>
      <c r="C68" s="7">
        <f>IFERROR(leasing!C68+pożyczki!C68,"-")</f>
        <v>290</v>
      </c>
      <c r="D68" s="7">
        <f>IFERROR(leasing!D68+pożyczki!D68,"-")</f>
        <v>0</v>
      </c>
      <c r="E68" s="7">
        <f>IFERROR(leasing!E68+pożyczki!E68,"-")</f>
        <v>290</v>
      </c>
      <c r="F68" s="7">
        <f>IFERROR(leasing!F68+pożyczki!F68,"-")</f>
        <v>0</v>
      </c>
      <c r="G68" s="7">
        <f>IFERROR(leasing!G68+pożyczki!G68,"-")</f>
        <v>290</v>
      </c>
      <c r="H68" s="7">
        <f>IFERROR(leasing!H68+pożyczki!H68,"-")</f>
        <v>0</v>
      </c>
      <c r="I68" s="7">
        <f>IFERROR(leasing!I68+pożyczki!I68,"-")</f>
        <v>0</v>
      </c>
      <c r="J68" s="7">
        <f>IFERROR(leasing!J68+pożyczki!J68,"-")</f>
        <v>0</v>
      </c>
      <c r="K68" s="7">
        <f>IFERROR(leasing!K68+pożyczki!K68,"-")</f>
        <v>0</v>
      </c>
      <c r="L68" s="7">
        <f>IFERROR(leasing!L68+pożyczki!L68,"-")</f>
        <v>3942</v>
      </c>
      <c r="M68" s="7">
        <f>IFERROR(leasing!M68+pożyczki!M68,"-")</f>
        <v>110</v>
      </c>
      <c r="N68" s="7">
        <f>IFERROR(leasing!N68+pożyczki!N68,"-")</f>
        <v>2120</v>
      </c>
      <c r="O68" s="7">
        <f>IFERROR(leasing!O68+pożyczki!O68,"-")</f>
        <v>0</v>
      </c>
      <c r="P68" s="7">
        <f>IFERROR(leasing!P68+pożyczki!P68,"-")</f>
        <v>85</v>
      </c>
      <c r="Q68" s="7">
        <f>IFERROR(leasing!Q68+pożyczki!Q68,"-")</f>
        <v>585</v>
      </c>
      <c r="R68" s="7">
        <f>IFERROR(leasing!R68+pożyczki!R68,"-")</f>
        <v>218</v>
      </c>
      <c r="S68" s="7">
        <f>IFERROR(leasing!S68+pożyczki!S68,"-")</f>
        <v>0</v>
      </c>
      <c r="T68" s="7">
        <f>IFERROR(leasing!T68+pożyczki!T68,"-")</f>
        <v>0</v>
      </c>
      <c r="U68" s="7">
        <f>IFERROR(leasing!U68+pożyczki!U68,"-")</f>
        <v>288</v>
      </c>
      <c r="V68" s="7">
        <f>IFERROR(leasing!V68+pożyczki!V68,"-")</f>
        <v>536</v>
      </c>
      <c r="W68" s="7">
        <f>IFERROR(leasing!W68+pożyczki!W68,"-")</f>
        <v>105</v>
      </c>
      <c r="X68" s="7">
        <f>IFERROR(leasing!X68+pożyczki!X68,"-")</f>
        <v>105</v>
      </c>
      <c r="Y68" s="7">
        <f>IFERROR(leasing!Y68+pożyczki!Y68,"-")</f>
        <v>0</v>
      </c>
      <c r="Z68" s="7">
        <f>IFERROR(leasing!Z68+pożyczki!Z68,"-")</f>
        <v>0</v>
      </c>
      <c r="AA68" s="7">
        <f>IFERROR(leasing!AA68+pożyczki!AA68,"-")</f>
        <v>0</v>
      </c>
      <c r="AB68" s="7">
        <f>IFERROR(leasing!AB68+pożyczki!AB68,"-")</f>
        <v>0</v>
      </c>
      <c r="AC68" s="7">
        <f>IFERROR(leasing!AC68+pożyczki!AC68,"-")</f>
        <v>0</v>
      </c>
      <c r="AD68" s="7">
        <f>IFERROR(leasing!AD68+pożyczki!AD68,"-")</f>
        <v>0</v>
      </c>
      <c r="AE68" s="7">
        <f>IFERROR(leasing!AE68+pożyczki!AE68,"-")</f>
        <v>0</v>
      </c>
      <c r="AF68" s="7">
        <f>IFERROR(leasing!AF68+pożyczki!AF68,"-")</f>
        <v>4337</v>
      </c>
      <c r="AG68" s="7">
        <f>IFERROR(leasing!AG68+pożyczki!AG68,"-")</f>
        <v>0</v>
      </c>
      <c r="AH68" s="7">
        <f>IFERROR(leasing!AH68+pożyczki!AH68,"-")</f>
        <v>0</v>
      </c>
      <c r="AI68" s="7">
        <f>IFERROR(leasing!AI68+pożyczki!AI68,"-")</f>
        <v>0</v>
      </c>
      <c r="AJ68" s="7">
        <f>IFERROR(leasing!AJ68+pożyczki!AJ68,"-")</f>
        <v>0</v>
      </c>
      <c r="AK68" s="7">
        <f>IFERROR(leasing!AK68+pożyczki!AK68,"-")</f>
        <v>0</v>
      </c>
      <c r="AL68" s="7">
        <f>IFERROR(leasing!AL68+pożyczki!AL68,"-")</f>
        <v>0</v>
      </c>
      <c r="AM68" s="23">
        <f>leasing!AM68+pożyczki!AM68</f>
        <v>4337</v>
      </c>
    </row>
    <row r="69" spans="1:77" ht="15" x14ac:dyDescent="0.25">
      <c r="A69" s="22" t="s">
        <v>15</v>
      </c>
      <c r="B69" s="4" t="s">
        <v>132</v>
      </c>
      <c r="C69" s="7">
        <f>IFERROR(leasing!C69+pożyczki!C69,"-")</f>
        <v>139868</v>
      </c>
      <c r="D69" s="7">
        <f>IFERROR(leasing!D69+pożyczki!D69,"-")</f>
        <v>61368</v>
      </c>
      <c r="E69" s="7">
        <f>IFERROR(leasing!E69+pożyczki!E69,"-")</f>
        <v>19791</v>
      </c>
      <c r="F69" s="7">
        <f>IFERROR(leasing!F69+pożyczki!F69,"-")</f>
        <v>5239</v>
      </c>
      <c r="G69" s="7">
        <f>IFERROR(leasing!G69+pożyczki!G69,"-")</f>
        <v>14552</v>
      </c>
      <c r="H69" s="7">
        <f>IFERROR(leasing!H69+pożyczki!H69,"-")</f>
        <v>40387</v>
      </c>
      <c r="I69" s="7">
        <f>IFERROR(leasing!I69+pożyczki!I69,"-")</f>
        <v>10947</v>
      </c>
      <c r="J69" s="7">
        <f>IFERROR(leasing!J69+pożyczki!J69,"-")</f>
        <v>1702</v>
      </c>
      <c r="K69" s="7">
        <f>IFERROR(leasing!K69+pożyczki!K69,"-")</f>
        <v>5673</v>
      </c>
      <c r="L69" s="7">
        <f>IFERROR(leasing!L69+pożyczki!L69,"-")</f>
        <v>96190</v>
      </c>
      <c r="M69" s="7">
        <f>IFERROR(leasing!M69+pożyczki!M69,"-")</f>
        <v>19583</v>
      </c>
      <c r="N69" s="7">
        <f>IFERROR(leasing!N69+pożyczki!N69,"-")</f>
        <v>2105</v>
      </c>
      <c r="O69" s="7">
        <f>IFERROR(leasing!O69+pożyczki!O69,"-")</f>
        <v>5664</v>
      </c>
      <c r="P69" s="7">
        <f>IFERROR(leasing!P69+pożyczki!P69,"-")</f>
        <v>1853</v>
      </c>
      <c r="Q69" s="7">
        <f>IFERROR(leasing!Q69+pożyczki!Q69,"-")</f>
        <v>23568</v>
      </c>
      <c r="R69" s="7">
        <f>IFERROR(leasing!R69+pożyczki!R69,"-")</f>
        <v>4356</v>
      </c>
      <c r="S69" s="7">
        <f>IFERROR(leasing!S69+pożyczki!S69,"-")</f>
        <v>111</v>
      </c>
      <c r="T69" s="7">
        <f>IFERROR(leasing!T69+pożyczki!T69,"-")</f>
        <v>14</v>
      </c>
      <c r="U69" s="7">
        <f>IFERROR(leasing!U69+pożyczki!U69,"-")</f>
        <v>2293</v>
      </c>
      <c r="V69" s="7">
        <f>IFERROR(leasing!V69+pożyczki!V69,"-")</f>
        <v>36643</v>
      </c>
      <c r="W69" s="7">
        <f>IFERROR(leasing!W69+pożyczki!W69,"-")</f>
        <v>2505</v>
      </c>
      <c r="X69" s="7">
        <f>IFERROR(leasing!X69+pożyczki!X69,"-")</f>
        <v>2505</v>
      </c>
      <c r="Y69" s="7">
        <f>IFERROR(leasing!Y69+pożyczki!Y69,"-")</f>
        <v>0</v>
      </c>
      <c r="Z69" s="7">
        <f>IFERROR(leasing!Z69+pożyczki!Z69,"-")</f>
        <v>0</v>
      </c>
      <c r="AA69" s="7">
        <f>IFERROR(leasing!AA69+pożyczki!AA69,"-")</f>
        <v>506</v>
      </c>
      <c r="AB69" s="7">
        <f>IFERROR(leasing!AB69+pożyczki!AB69,"-")</f>
        <v>0</v>
      </c>
      <c r="AC69" s="7">
        <f>IFERROR(leasing!AC69+pożyczki!AC69,"-")</f>
        <v>506</v>
      </c>
      <c r="AD69" s="7">
        <f>IFERROR(leasing!AD69+pożyczki!AD69,"-")</f>
        <v>0</v>
      </c>
      <c r="AE69" s="7">
        <f>IFERROR(leasing!AE69+pożyczki!AE69,"-")</f>
        <v>526</v>
      </c>
      <c r="AF69" s="7">
        <f>IFERROR(leasing!AF69+pożyczki!AF69,"-")</f>
        <v>239595</v>
      </c>
      <c r="AG69" s="7">
        <f>IFERROR(leasing!AG69+pożyczki!AG69,"-")</f>
        <v>0</v>
      </c>
      <c r="AH69" s="7">
        <f>IFERROR(leasing!AH69+pożyczki!AH69,"-")</f>
        <v>0</v>
      </c>
      <c r="AI69" s="7">
        <f>IFERROR(leasing!AI69+pożyczki!AI69,"-")</f>
        <v>0</v>
      </c>
      <c r="AJ69" s="7">
        <f>IFERROR(leasing!AJ69+pożyczki!AJ69,"-")</f>
        <v>0</v>
      </c>
      <c r="AK69" s="7">
        <f>IFERROR(leasing!AK69+pożyczki!AK69,"-")</f>
        <v>0</v>
      </c>
      <c r="AL69" s="7">
        <f>IFERROR(leasing!AL69+pożyczki!AL69,"-")</f>
        <v>0</v>
      </c>
      <c r="AM69" s="23">
        <f>leasing!AM69+pożyczki!AM69</f>
        <v>239595</v>
      </c>
    </row>
    <row r="70" spans="1:77" ht="15" x14ac:dyDescent="0.25">
      <c r="A70" s="22" t="s">
        <v>16</v>
      </c>
      <c r="B70" s="4" t="s">
        <v>22</v>
      </c>
      <c r="C70" s="7">
        <f>IFERROR(leasing!C70+pożyczki!C70,"-")</f>
        <v>630150</v>
      </c>
      <c r="D70" s="7">
        <f>IFERROR(leasing!D70+pożyczki!D70,"-")</f>
        <v>395239</v>
      </c>
      <c r="E70" s="7">
        <f>IFERROR(leasing!E70+pożyczki!E70,"-")</f>
        <v>92466</v>
      </c>
      <c r="F70" s="7">
        <f>IFERROR(leasing!F70+pożyczki!F70,"-")</f>
        <v>56114</v>
      </c>
      <c r="G70" s="7">
        <f>IFERROR(leasing!G70+pożyczki!G70,"-")</f>
        <v>36352</v>
      </c>
      <c r="H70" s="7">
        <f>IFERROR(leasing!H70+pożyczki!H70,"-")</f>
        <v>109440</v>
      </c>
      <c r="I70" s="7">
        <f>IFERROR(leasing!I70+pożyczki!I70,"-")</f>
        <v>27994</v>
      </c>
      <c r="J70" s="7">
        <f>IFERROR(leasing!J70+pożyczki!J70,"-")</f>
        <v>3702</v>
      </c>
      <c r="K70" s="7">
        <f>IFERROR(leasing!K70+pożyczki!K70,"-")</f>
        <v>1309</v>
      </c>
      <c r="L70" s="7">
        <f>IFERROR(leasing!L70+pożyczki!L70,"-")</f>
        <v>110384</v>
      </c>
      <c r="M70" s="7">
        <f>IFERROR(leasing!M70+pożyczki!M70,"-")</f>
        <v>44905</v>
      </c>
      <c r="N70" s="7">
        <f>IFERROR(leasing!N70+pożyczki!N70,"-")</f>
        <v>21197</v>
      </c>
      <c r="O70" s="7">
        <f>IFERROR(leasing!O70+pożyczki!O70,"-")</f>
        <v>2255</v>
      </c>
      <c r="P70" s="7">
        <f>IFERROR(leasing!P70+pożyczki!P70,"-")</f>
        <v>2168</v>
      </c>
      <c r="Q70" s="7">
        <f>IFERROR(leasing!Q70+pożyczki!Q70,"-")</f>
        <v>10727</v>
      </c>
      <c r="R70" s="7">
        <f>IFERROR(leasing!R70+pożyczki!R70,"-")</f>
        <v>3271</v>
      </c>
      <c r="S70" s="7">
        <f>IFERROR(leasing!S70+pożyczki!S70,"-")</f>
        <v>2521</v>
      </c>
      <c r="T70" s="7">
        <f>IFERROR(leasing!T70+pożyczki!T70,"-")</f>
        <v>52</v>
      </c>
      <c r="U70" s="7">
        <f>IFERROR(leasing!U70+pożyczki!U70,"-")</f>
        <v>4365</v>
      </c>
      <c r="V70" s="7">
        <f>IFERROR(leasing!V70+pożyczki!V70,"-")</f>
        <v>18923</v>
      </c>
      <c r="W70" s="7">
        <f>IFERROR(leasing!W70+pożyczki!W70,"-")</f>
        <v>143</v>
      </c>
      <c r="X70" s="7">
        <f>IFERROR(leasing!X70+pożyczki!X70,"-")</f>
        <v>36</v>
      </c>
      <c r="Y70" s="7">
        <f>IFERROR(leasing!Y70+pożyczki!Y70,"-")</f>
        <v>0</v>
      </c>
      <c r="Z70" s="7">
        <f>IFERROR(leasing!Z70+pożyczki!Z70,"-")</f>
        <v>107</v>
      </c>
      <c r="AA70" s="7">
        <f>IFERROR(leasing!AA70+pożyczki!AA70,"-")</f>
        <v>85288</v>
      </c>
      <c r="AB70" s="7">
        <f>IFERROR(leasing!AB70+pożyczki!AB70,"-")</f>
        <v>66862</v>
      </c>
      <c r="AC70" s="7">
        <f>IFERROR(leasing!AC70+pożyczki!AC70,"-")</f>
        <v>1176</v>
      </c>
      <c r="AD70" s="7">
        <f>IFERROR(leasing!AD70+pożyczki!AD70,"-")</f>
        <v>17250</v>
      </c>
      <c r="AE70" s="7">
        <f>IFERROR(leasing!AE70+pożyczki!AE70,"-")</f>
        <v>0</v>
      </c>
      <c r="AF70" s="7">
        <f>IFERROR(leasing!AF70+pożyczki!AF70,"-")</f>
        <v>825965</v>
      </c>
      <c r="AG70" s="7">
        <f>IFERROR(leasing!AG70+pożyczki!AG70,"-")</f>
        <v>0</v>
      </c>
      <c r="AH70" s="7">
        <f>IFERROR(leasing!AH70+pożyczki!AH70,"-")</f>
        <v>0</v>
      </c>
      <c r="AI70" s="7">
        <f>IFERROR(leasing!AI70+pożyczki!AI70,"-")</f>
        <v>0</v>
      </c>
      <c r="AJ70" s="7">
        <f>IFERROR(leasing!AJ70+pożyczki!AJ70,"-")</f>
        <v>0</v>
      </c>
      <c r="AK70" s="7">
        <f>IFERROR(leasing!AK70+pożyczki!AK70,"-")</f>
        <v>0</v>
      </c>
      <c r="AL70" s="7">
        <f>IFERROR(leasing!AL70+pożyczki!AL70,"-")</f>
        <v>0</v>
      </c>
      <c r="AM70" s="23">
        <f>leasing!AM70+pożyczki!AM70</f>
        <v>825965</v>
      </c>
    </row>
    <row r="71" spans="1:77" ht="15" x14ac:dyDescent="0.25">
      <c r="A71" s="22" t="s">
        <v>60</v>
      </c>
      <c r="B71" s="4" t="s">
        <v>89</v>
      </c>
      <c r="C71" s="7">
        <f>IFERROR(leasing!C71+pożyczki!C71,"-")</f>
        <v>65557</v>
      </c>
      <c r="D71" s="7">
        <f>IFERROR(leasing!D71+pożyczki!D71,"-")</f>
        <v>58147</v>
      </c>
      <c r="E71" s="7">
        <f>IFERROR(leasing!E71+pożyczki!E71,"-")</f>
        <v>7360</v>
      </c>
      <c r="F71" s="7">
        <f>IFERROR(leasing!F71+pożyczki!F71,"-")</f>
        <v>7360</v>
      </c>
      <c r="G71" s="7">
        <f>IFERROR(leasing!G71+pożyczki!G71,"-")</f>
        <v>0</v>
      </c>
      <c r="H71" s="7">
        <f>IFERROR(leasing!H71+pożyczki!H71,"-")</f>
        <v>0</v>
      </c>
      <c r="I71" s="7">
        <f>IFERROR(leasing!I71+pożyczki!I71,"-")</f>
        <v>0</v>
      </c>
      <c r="J71" s="7">
        <f>IFERROR(leasing!J71+pożyczki!J71,"-")</f>
        <v>0</v>
      </c>
      <c r="K71" s="7">
        <f>IFERROR(leasing!K71+pożyczki!K71,"-")</f>
        <v>50</v>
      </c>
      <c r="L71" s="7">
        <f>IFERROR(leasing!L71+pożyczki!L71,"-")</f>
        <v>0</v>
      </c>
      <c r="M71" s="7">
        <f>IFERROR(leasing!M71+pożyczki!M71,"-")</f>
        <v>0</v>
      </c>
      <c r="N71" s="7">
        <f>IFERROR(leasing!N71+pożyczki!N71,"-")</f>
        <v>0</v>
      </c>
      <c r="O71" s="7">
        <f>IFERROR(leasing!O71+pożyczki!O71,"-")</f>
        <v>0</v>
      </c>
      <c r="P71" s="7">
        <f>IFERROR(leasing!P71+pożyczki!P71,"-")</f>
        <v>0</v>
      </c>
      <c r="Q71" s="7">
        <f>IFERROR(leasing!Q71+pożyczki!Q71,"-")</f>
        <v>0</v>
      </c>
      <c r="R71" s="7">
        <f>IFERROR(leasing!R71+pożyczki!R71,"-")</f>
        <v>0</v>
      </c>
      <c r="S71" s="7">
        <f>IFERROR(leasing!S71+pożyczki!S71,"-")</f>
        <v>0</v>
      </c>
      <c r="T71" s="7">
        <f>IFERROR(leasing!T71+pożyczki!T71,"-")</f>
        <v>0</v>
      </c>
      <c r="U71" s="7">
        <f>IFERROR(leasing!U71+pożyczki!U71,"-")</f>
        <v>0</v>
      </c>
      <c r="V71" s="7">
        <f>IFERROR(leasing!V71+pożyczki!V71,"-")</f>
        <v>0</v>
      </c>
      <c r="W71" s="7">
        <f>IFERROR(leasing!W71+pożyczki!W71,"-")</f>
        <v>0</v>
      </c>
      <c r="X71" s="7">
        <f>IFERROR(leasing!X71+pożyczki!X71,"-")</f>
        <v>0</v>
      </c>
      <c r="Y71" s="7">
        <f>IFERROR(leasing!Y71+pożyczki!Y71,"-")</f>
        <v>0</v>
      </c>
      <c r="Z71" s="7">
        <f>IFERROR(leasing!Z71+pożyczki!Z71,"-")</f>
        <v>0</v>
      </c>
      <c r="AA71" s="7">
        <f>IFERROR(leasing!AA71+pożyczki!AA71,"-")</f>
        <v>0</v>
      </c>
      <c r="AB71" s="7">
        <f>IFERROR(leasing!AB71+pożyczki!AB71,"-")</f>
        <v>0</v>
      </c>
      <c r="AC71" s="7">
        <f>IFERROR(leasing!AC71+pożyczki!AC71,"-")</f>
        <v>0</v>
      </c>
      <c r="AD71" s="7">
        <f>IFERROR(leasing!AD71+pożyczki!AD71,"-")</f>
        <v>0</v>
      </c>
      <c r="AE71" s="7">
        <f>IFERROR(leasing!AE71+pożyczki!AE71,"-")</f>
        <v>0</v>
      </c>
      <c r="AF71" s="7">
        <f>IFERROR(leasing!AF71+pożyczki!AF71,"-")</f>
        <v>65557</v>
      </c>
      <c r="AG71" s="7">
        <f>IFERROR(leasing!AG71+pożyczki!AG71,"-")</f>
        <v>0</v>
      </c>
      <c r="AH71" s="7">
        <f>IFERROR(leasing!AH71+pożyczki!AH71,"-")</f>
        <v>0</v>
      </c>
      <c r="AI71" s="7">
        <f>IFERROR(leasing!AI71+pożyczki!AI71,"-")</f>
        <v>0</v>
      </c>
      <c r="AJ71" s="7">
        <f>IFERROR(leasing!AJ71+pożyczki!AJ71,"-")</f>
        <v>0</v>
      </c>
      <c r="AK71" s="7">
        <f>IFERROR(leasing!AK71+pożyczki!AK71,"-")</f>
        <v>0</v>
      </c>
      <c r="AL71" s="7">
        <f>IFERROR(leasing!AL71+pożyczki!AL71,"-")</f>
        <v>0</v>
      </c>
      <c r="AM71" s="23">
        <f>leasing!AM71+pożyczki!AM71</f>
        <v>65557</v>
      </c>
    </row>
    <row r="72" spans="1:77" ht="15" x14ac:dyDescent="0.25">
      <c r="A72" s="22" t="s">
        <v>18</v>
      </c>
      <c r="B72" s="4" t="s">
        <v>92</v>
      </c>
      <c r="C72" s="7">
        <f>IFERROR(leasing!C72+pożyczki!C72,"-")</f>
        <v>238206</v>
      </c>
      <c r="D72" s="7">
        <f>IFERROR(leasing!D72+pożyczki!D72,"-")</f>
        <v>170785</v>
      </c>
      <c r="E72" s="7">
        <f>IFERROR(leasing!E72+pożyczki!E72,"-")</f>
        <v>27285</v>
      </c>
      <c r="F72" s="7">
        <f>IFERROR(leasing!F72+pożyczki!F72,"-")</f>
        <v>15012</v>
      </c>
      <c r="G72" s="7">
        <f>IFERROR(leasing!G72+pożyczki!G72,"-")</f>
        <v>12273</v>
      </c>
      <c r="H72" s="7">
        <f>IFERROR(leasing!H72+pożyczki!H72,"-")</f>
        <v>26388</v>
      </c>
      <c r="I72" s="7">
        <f>IFERROR(leasing!I72+pożyczki!I72,"-")</f>
        <v>10715</v>
      </c>
      <c r="J72" s="7">
        <f>IFERROR(leasing!J72+pożyczki!J72,"-")</f>
        <v>2482</v>
      </c>
      <c r="K72" s="7">
        <f>IFERROR(leasing!K72+pożyczki!K72,"-")</f>
        <v>551</v>
      </c>
      <c r="L72" s="7">
        <f>IFERROR(leasing!L72+pożyczki!L72,"-")</f>
        <v>70157</v>
      </c>
      <c r="M72" s="7">
        <f>IFERROR(leasing!M72+pożyczki!M72,"-")</f>
        <v>22571</v>
      </c>
      <c r="N72" s="7">
        <f>IFERROR(leasing!N72+pożyczki!N72,"-")</f>
        <v>27048</v>
      </c>
      <c r="O72" s="7">
        <f>IFERROR(leasing!O72+pożyczki!O72,"-")</f>
        <v>484</v>
      </c>
      <c r="P72" s="7">
        <f>IFERROR(leasing!P72+pożyczki!P72,"-")</f>
        <v>494</v>
      </c>
      <c r="Q72" s="7">
        <f>IFERROR(leasing!Q72+pożyczki!Q72,"-")</f>
        <v>3961</v>
      </c>
      <c r="R72" s="7">
        <f>IFERROR(leasing!R72+pożyczki!R72,"-")</f>
        <v>208</v>
      </c>
      <c r="S72" s="7">
        <f>IFERROR(leasing!S72+pożyczki!S72,"-")</f>
        <v>2012</v>
      </c>
      <c r="T72" s="7">
        <f>IFERROR(leasing!T72+pożyczki!T72,"-")</f>
        <v>74</v>
      </c>
      <c r="U72" s="7">
        <f>IFERROR(leasing!U72+pożyczki!U72,"-")</f>
        <v>2373</v>
      </c>
      <c r="V72" s="7">
        <f>IFERROR(leasing!V72+pożyczki!V72,"-")</f>
        <v>10932</v>
      </c>
      <c r="W72" s="7">
        <f>IFERROR(leasing!W72+pożyczki!W72,"-")</f>
        <v>34</v>
      </c>
      <c r="X72" s="7">
        <f>IFERROR(leasing!X72+pożyczki!X72,"-")</f>
        <v>34</v>
      </c>
      <c r="Y72" s="7">
        <f>IFERROR(leasing!Y72+pożyczki!Y72,"-")</f>
        <v>0</v>
      </c>
      <c r="Z72" s="7">
        <f>IFERROR(leasing!Z72+pożyczki!Z72,"-")</f>
        <v>0</v>
      </c>
      <c r="AA72" s="7">
        <f>IFERROR(leasing!AA72+pożyczki!AA72,"-")</f>
        <v>745</v>
      </c>
      <c r="AB72" s="7">
        <f>IFERROR(leasing!AB72+pożyczki!AB72,"-")</f>
        <v>700</v>
      </c>
      <c r="AC72" s="7">
        <f>IFERROR(leasing!AC72+pożyczki!AC72,"-")</f>
        <v>45</v>
      </c>
      <c r="AD72" s="7">
        <f>IFERROR(leasing!AD72+pożyczki!AD72,"-")</f>
        <v>0</v>
      </c>
      <c r="AE72" s="7">
        <f>IFERROR(leasing!AE72+pożyczki!AE72,"-")</f>
        <v>0</v>
      </c>
      <c r="AF72" s="7">
        <f>IFERROR(leasing!AF72+pożyczki!AF72,"-")</f>
        <v>309142</v>
      </c>
      <c r="AG72" s="7">
        <f>IFERROR(leasing!AG72+pożyczki!AG72,"-")</f>
        <v>0</v>
      </c>
      <c r="AH72" s="7">
        <f>IFERROR(leasing!AH72+pożyczki!AH72,"-")</f>
        <v>0</v>
      </c>
      <c r="AI72" s="7">
        <f>IFERROR(leasing!AI72+pożyczki!AI72,"-")</f>
        <v>0</v>
      </c>
      <c r="AJ72" s="7">
        <f>IFERROR(leasing!AJ72+pożyczki!AJ72,"-")</f>
        <v>0</v>
      </c>
      <c r="AK72" s="7">
        <f>IFERROR(leasing!AK72+pożyczki!AK72,"-")</f>
        <v>0</v>
      </c>
      <c r="AL72" s="7">
        <f>IFERROR(leasing!AL72+pożyczki!AL72,"-")</f>
        <v>0</v>
      </c>
      <c r="AM72" s="23">
        <f>leasing!AM72+pożyczki!AM72</f>
        <v>309142</v>
      </c>
    </row>
    <row r="73" spans="1:77" ht="15" x14ac:dyDescent="0.25">
      <c r="A73" s="22" t="s">
        <v>19</v>
      </c>
      <c r="B73" s="4" t="s">
        <v>90</v>
      </c>
      <c r="C73" s="7">
        <f>IFERROR(leasing!C73+pożyczki!C73,"-")</f>
        <v>19173</v>
      </c>
      <c r="D73" s="7">
        <f>IFERROR(leasing!D73+pożyczki!D73,"-")</f>
        <v>0</v>
      </c>
      <c r="E73" s="7">
        <f>IFERROR(leasing!E73+pożyczki!E73,"-")</f>
        <v>516</v>
      </c>
      <c r="F73" s="7">
        <f>IFERROR(leasing!F73+pożyczki!F73,"-")</f>
        <v>0</v>
      </c>
      <c r="G73" s="7">
        <f>IFERROR(leasing!G73+pożyczki!G73,"-")</f>
        <v>516</v>
      </c>
      <c r="H73" s="7">
        <f>IFERROR(leasing!H73+pożyczki!H73,"-")</f>
        <v>17615</v>
      </c>
      <c r="I73" s="7">
        <f>IFERROR(leasing!I73+pożyczki!I73,"-")</f>
        <v>1042</v>
      </c>
      <c r="J73" s="7">
        <f>IFERROR(leasing!J73+pożyczki!J73,"-")</f>
        <v>0</v>
      </c>
      <c r="K73" s="7">
        <f>IFERROR(leasing!K73+pożyczki!K73,"-")</f>
        <v>0</v>
      </c>
      <c r="L73" s="7">
        <f>IFERROR(leasing!L73+pożyczki!L73,"-")</f>
        <v>0</v>
      </c>
      <c r="M73" s="7">
        <f>IFERROR(leasing!M73+pożyczki!M73,"-")</f>
        <v>0</v>
      </c>
      <c r="N73" s="7">
        <f>IFERROR(leasing!N73+pożyczki!N73,"-")</f>
        <v>0</v>
      </c>
      <c r="O73" s="7">
        <f>IFERROR(leasing!O73+pożyczki!O73,"-")</f>
        <v>0</v>
      </c>
      <c r="P73" s="7">
        <f>IFERROR(leasing!P73+pożyczki!P73,"-")</f>
        <v>0</v>
      </c>
      <c r="Q73" s="7">
        <f>IFERROR(leasing!Q73+pożyczki!Q73,"-")</f>
        <v>0</v>
      </c>
      <c r="R73" s="7">
        <f>IFERROR(leasing!R73+pożyczki!R73,"-")</f>
        <v>0</v>
      </c>
      <c r="S73" s="7">
        <f>IFERROR(leasing!S73+pożyczki!S73,"-")</f>
        <v>0</v>
      </c>
      <c r="T73" s="7">
        <f>IFERROR(leasing!T73+pożyczki!T73,"-")</f>
        <v>0</v>
      </c>
      <c r="U73" s="7">
        <f>IFERROR(leasing!U73+pożyczki!U73,"-")</f>
        <v>0</v>
      </c>
      <c r="V73" s="7">
        <f>IFERROR(leasing!V73+pożyczki!V73,"-")</f>
        <v>0</v>
      </c>
      <c r="W73" s="7">
        <f>IFERROR(leasing!W73+pożyczki!W73,"-")</f>
        <v>0</v>
      </c>
      <c r="X73" s="7">
        <f>IFERROR(leasing!X73+pożyczki!X73,"-")</f>
        <v>0</v>
      </c>
      <c r="Y73" s="7">
        <f>IFERROR(leasing!Y73+pożyczki!Y73,"-")</f>
        <v>0</v>
      </c>
      <c r="Z73" s="7">
        <f>IFERROR(leasing!Z73+pożyczki!Z73,"-")</f>
        <v>0</v>
      </c>
      <c r="AA73" s="7">
        <f>IFERROR(leasing!AA73+pożyczki!AA73,"-")</f>
        <v>0</v>
      </c>
      <c r="AB73" s="7">
        <f>IFERROR(leasing!AB73+pożyczki!AB73,"-")</f>
        <v>0</v>
      </c>
      <c r="AC73" s="7">
        <f>IFERROR(leasing!AC73+pożyczki!AC73,"-")</f>
        <v>0</v>
      </c>
      <c r="AD73" s="7">
        <f>IFERROR(leasing!AD73+pożyczki!AD73,"-")</f>
        <v>0</v>
      </c>
      <c r="AE73" s="7">
        <f>IFERROR(leasing!AE73+pożyczki!AE73,"-")</f>
        <v>0</v>
      </c>
      <c r="AF73" s="7">
        <f>IFERROR(leasing!AF73+pożyczki!AF73,"-")</f>
        <v>19173</v>
      </c>
      <c r="AG73" s="7">
        <f>IFERROR(leasing!AG73+pożyczki!AG73,"-")</f>
        <v>0</v>
      </c>
      <c r="AH73" s="7">
        <f>IFERROR(leasing!AH73+pożyczki!AH73,"-")</f>
        <v>0</v>
      </c>
      <c r="AI73" s="7">
        <f>IFERROR(leasing!AI73+pożyczki!AI73,"-")</f>
        <v>0</v>
      </c>
      <c r="AJ73" s="7">
        <f>IFERROR(leasing!AJ73+pożyczki!AJ73,"-")</f>
        <v>0</v>
      </c>
      <c r="AK73" s="7">
        <f>IFERROR(leasing!AK73+pożyczki!AK73,"-")</f>
        <v>0</v>
      </c>
      <c r="AL73" s="7">
        <f>IFERROR(leasing!AL73+pożyczki!AL73,"-")</f>
        <v>0</v>
      </c>
      <c r="AM73" s="23">
        <f>leasing!AM73+pożyczki!AM73</f>
        <v>19173</v>
      </c>
    </row>
    <row r="74" spans="1:77" ht="15" x14ac:dyDescent="0.25">
      <c r="A74" s="22" t="s">
        <v>20</v>
      </c>
      <c r="B74" s="4" t="s">
        <v>91</v>
      </c>
      <c r="C74" s="7">
        <f>IFERROR(leasing!C74+pożyczki!C74,"-")</f>
        <v>0</v>
      </c>
      <c r="D74" s="7">
        <f>IFERROR(leasing!D74+pożyczki!D74,"-")</f>
        <v>0</v>
      </c>
      <c r="E74" s="7">
        <f>IFERROR(leasing!E74+pożyczki!E74,"-")</f>
        <v>0</v>
      </c>
      <c r="F74" s="7">
        <f>IFERROR(leasing!F74+pożyczki!F74,"-")</f>
        <v>0</v>
      </c>
      <c r="G74" s="7">
        <f>IFERROR(leasing!G74+pożyczki!G74,"-")</f>
        <v>0</v>
      </c>
      <c r="H74" s="7">
        <f>IFERROR(leasing!H74+pożyczki!H74,"-")</f>
        <v>0</v>
      </c>
      <c r="I74" s="7">
        <f>IFERROR(leasing!I74+pożyczki!I74,"-")</f>
        <v>0</v>
      </c>
      <c r="J74" s="7">
        <f>IFERROR(leasing!J74+pożyczki!J74,"-")</f>
        <v>0</v>
      </c>
      <c r="K74" s="7">
        <f>IFERROR(leasing!K74+pożyczki!K74,"-")</f>
        <v>0</v>
      </c>
      <c r="L74" s="7">
        <f>IFERROR(leasing!L74+pożyczki!L74,"-")</f>
        <v>0</v>
      </c>
      <c r="M74" s="7">
        <f>IFERROR(leasing!M74+pożyczki!M74,"-")</f>
        <v>0</v>
      </c>
      <c r="N74" s="7">
        <f>IFERROR(leasing!N74+pożyczki!N74,"-")</f>
        <v>0</v>
      </c>
      <c r="O74" s="7">
        <f>IFERROR(leasing!O74+pożyczki!O74,"-")</f>
        <v>0</v>
      </c>
      <c r="P74" s="7">
        <f>IFERROR(leasing!P74+pożyczki!P74,"-")</f>
        <v>0</v>
      </c>
      <c r="Q74" s="7">
        <f>IFERROR(leasing!Q74+pożyczki!Q74,"-")</f>
        <v>0</v>
      </c>
      <c r="R74" s="7">
        <f>IFERROR(leasing!R74+pożyczki!R74,"-")</f>
        <v>0</v>
      </c>
      <c r="S74" s="7">
        <f>IFERROR(leasing!S74+pożyczki!S74,"-")</f>
        <v>0</v>
      </c>
      <c r="T74" s="7">
        <f>IFERROR(leasing!T74+pożyczki!T74,"-")</f>
        <v>0</v>
      </c>
      <c r="U74" s="7">
        <f>IFERROR(leasing!U74+pożyczki!U74,"-")</f>
        <v>0</v>
      </c>
      <c r="V74" s="7">
        <f>IFERROR(leasing!V74+pożyczki!V74,"-")</f>
        <v>0</v>
      </c>
      <c r="W74" s="7">
        <f>IFERROR(leasing!W74+pożyczki!W74,"-")</f>
        <v>0</v>
      </c>
      <c r="X74" s="7">
        <f>IFERROR(leasing!X74+pożyczki!X74,"-")</f>
        <v>0</v>
      </c>
      <c r="Y74" s="7">
        <f>IFERROR(leasing!Y74+pożyczki!Y74,"-")</f>
        <v>0</v>
      </c>
      <c r="Z74" s="7">
        <f>IFERROR(leasing!Z74+pożyczki!Z74,"-")</f>
        <v>0</v>
      </c>
      <c r="AA74" s="7">
        <f>IFERROR(leasing!AA74+pożyczki!AA74,"-")</f>
        <v>0</v>
      </c>
      <c r="AB74" s="7">
        <f>IFERROR(leasing!AB74+pożyczki!AB74,"-")</f>
        <v>0</v>
      </c>
      <c r="AC74" s="7">
        <f>IFERROR(leasing!AC74+pożyczki!AC74,"-")</f>
        <v>0</v>
      </c>
      <c r="AD74" s="7">
        <f>IFERROR(leasing!AD74+pożyczki!AD74,"-")</f>
        <v>0</v>
      </c>
      <c r="AE74" s="7">
        <f>IFERROR(leasing!AE74+pożyczki!AE74,"-")</f>
        <v>0</v>
      </c>
      <c r="AF74" s="7">
        <f>IFERROR(leasing!AF74+pożyczki!AF74,"-")</f>
        <v>0</v>
      </c>
      <c r="AG74" s="7">
        <f>IFERROR(leasing!AG74+pożyczki!AG74,"-")</f>
        <v>0</v>
      </c>
      <c r="AH74" s="7">
        <f>IFERROR(leasing!AH74+pożyczki!AH74,"-")</f>
        <v>0</v>
      </c>
      <c r="AI74" s="7">
        <f>IFERROR(leasing!AI74+pożyczki!AI74,"-")</f>
        <v>0</v>
      </c>
      <c r="AJ74" s="7">
        <f>IFERROR(leasing!AJ74+pożyczki!AJ74,"-")</f>
        <v>0</v>
      </c>
      <c r="AK74" s="7">
        <f>IFERROR(leasing!AK74+pożyczki!AK74,"-")</f>
        <v>0</v>
      </c>
      <c r="AL74" s="7">
        <f>IFERROR(leasing!AL74+pożyczki!AL74,"-")</f>
        <v>0</v>
      </c>
      <c r="AM74" s="23">
        <f>leasing!AM74+pożyczki!AM74</f>
        <v>0</v>
      </c>
    </row>
    <row r="75" spans="1:77" ht="15" x14ac:dyDescent="0.25">
      <c r="A75" s="22" t="s">
        <v>21</v>
      </c>
      <c r="B75" s="4" t="s">
        <v>24</v>
      </c>
      <c r="C75" s="7">
        <f>IFERROR(leasing!C75+pożyczki!C75,"-")</f>
        <v>3250</v>
      </c>
      <c r="D75" s="7">
        <f>IFERROR(leasing!D75+pożyczki!D75,"-")</f>
        <v>1783</v>
      </c>
      <c r="E75" s="7">
        <f>IFERROR(leasing!E75+pożyczki!E75,"-")</f>
        <v>567</v>
      </c>
      <c r="F75" s="7">
        <f>IFERROR(leasing!F75+pożyczki!F75,"-")</f>
        <v>567</v>
      </c>
      <c r="G75" s="7">
        <f>IFERROR(leasing!G75+pożyczki!G75,"-")</f>
        <v>0</v>
      </c>
      <c r="H75" s="7">
        <f>IFERROR(leasing!H75+pożyczki!H75,"-")</f>
        <v>100</v>
      </c>
      <c r="I75" s="7">
        <f>IFERROR(leasing!I75+pożyczki!I75,"-")</f>
        <v>0</v>
      </c>
      <c r="J75" s="7">
        <f>IFERROR(leasing!J75+pożyczki!J75,"-")</f>
        <v>800</v>
      </c>
      <c r="K75" s="7">
        <f>IFERROR(leasing!K75+pożyczki!K75,"-")</f>
        <v>0</v>
      </c>
      <c r="L75" s="7">
        <f>IFERROR(leasing!L75+pożyczki!L75,"-")</f>
        <v>6950</v>
      </c>
      <c r="M75" s="7">
        <f>IFERROR(leasing!M75+pożyczki!M75,"-")</f>
        <v>1543</v>
      </c>
      <c r="N75" s="7">
        <f>IFERROR(leasing!N75+pożyczki!N75,"-")</f>
        <v>3312</v>
      </c>
      <c r="O75" s="7">
        <f>IFERROR(leasing!O75+pożyczki!O75,"-")</f>
        <v>40</v>
      </c>
      <c r="P75" s="7">
        <f>IFERROR(leasing!P75+pożyczki!P75,"-")</f>
        <v>60</v>
      </c>
      <c r="Q75" s="7">
        <f>IFERROR(leasing!Q75+pożyczki!Q75,"-")</f>
        <v>0</v>
      </c>
      <c r="R75" s="7">
        <f>IFERROR(leasing!R75+pożyczki!R75,"-")</f>
        <v>0</v>
      </c>
      <c r="S75" s="7">
        <f>IFERROR(leasing!S75+pożyczki!S75,"-")</f>
        <v>0</v>
      </c>
      <c r="T75" s="7">
        <f>IFERROR(leasing!T75+pożyczki!T75,"-")</f>
        <v>0</v>
      </c>
      <c r="U75" s="7">
        <f>IFERROR(leasing!U75+pożyczki!U75,"-")</f>
        <v>0</v>
      </c>
      <c r="V75" s="7">
        <f>IFERROR(leasing!V75+pożyczki!V75,"-")</f>
        <v>1995</v>
      </c>
      <c r="W75" s="7">
        <f>IFERROR(leasing!W75+pożyczki!W75,"-")</f>
        <v>0</v>
      </c>
      <c r="X75" s="7">
        <f>IFERROR(leasing!X75+pożyczki!X75,"-")</f>
        <v>0</v>
      </c>
      <c r="Y75" s="7">
        <f>IFERROR(leasing!Y75+pożyczki!Y75,"-")</f>
        <v>0</v>
      </c>
      <c r="Z75" s="7">
        <f>IFERROR(leasing!Z75+pożyczki!Z75,"-")</f>
        <v>0</v>
      </c>
      <c r="AA75" s="7">
        <f>IFERROR(leasing!AA75+pożyczki!AA75,"-")</f>
        <v>0</v>
      </c>
      <c r="AB75" s="7">
        <f>IFERROR(leasing!AB75+pożyczki!AB75,"-")</f>
        <v>0</v>
      </c>
      <c r="AC75" s="7">
        <f>IFERROR(leasing!AC75+pożyczki!AC75,"-")</f>
        <v>0</v>
      </c>
      <c r="AD75" s="7">
        <f>IFERROR(leasing!AD75+pożyczki!AD75,"-")</f>
        <v>0</v>
      </c>
      <c r="AE75" s="7">
        <f>IFERROR(leasing!AE75+pożyczki!AE75,"-")</f>
        <v>0</v>
      </c>
      <c r="AF75" s="7">
        <f>IFERROR(leasing!AF75+pożyczki!AF75,"-")</f>
        <v>10200</v>
      </c>
      <c r="AG75" s="7">
        <f>IFERROR(leasing!AG75+pożyczki!AG75,"-")</f>
        <v>1724</v>
      </c>
      <c r="AH75" s="7">
        <f>IFERROR(leasing!AH75+pożyczki!AH75,"-")</f>
        <v>0</v>
      </c>
      <c r="AI75" s="7">
        <f>IFERROR(leasing!AI75+pożyczki!AI75,"-")</f>
        <v>0</v>
      </c>
      <c r="AJ75" s="7">
        <f>IFERROR(leasing!AJ75+pożyczki!AJ75,"-")</f>
        <v>0</v>
      </c>
      <c r="AK75" s="7">
        <f>IFERROR(leasing!AK75+pożyczki!AK75,"-")</f>
        <v>0</v>
      </c>
      <c r="AL75" s="7">
        <f>IFERROR(leasing!AL75+pożyczki!AL75,"-")</f>
        <v>1724</v>
      </c>
      <c r="AM75" s="23">
        <f>leasing!AM75+pożyczki!AM75</f>
        <v>11924</v>
      </c>
    </row>
    <row r="76" spans="1:77" ht="15" x14ac:dyDescent="0.25">
      <c r="A76" s="22" t="s">
        <v>23</v>
      </c>
      <c r="B76" s="4" t="s">
        <v>25</v>
      </c>
      <c r="C76" s="7">
        <f>IFERROR(leasing!C76+pożyczki!C76,"-")</f>
        <v>0</v>
      </c>
      <c r="D76" s="7">
        <f>IFERROR(leasing!D76+pożyczki!D76,"-")</f>
        <v>0</v>
      </c>
      <c r="E76" s="7">
        <f>IFERROR(leasing!E76+pożyczki!E76,"-")</f>
        <v>0</v>
      </c>
      <c r="F76" s="7">
        <f>IFERROR(leasing!F76+pożyczki!F76,"-")</f>
        <v>0</v>
      </c>
      <c r="G76" s="7">
        <f>IFERROR(leasing!G76+pożyczki!G76,"-")</f>
        <v>0</v>
      </c>
      <c r="H76" s="7">
        <f>IFERROR(leasing!H76+pożyczki!H76,"-")</f>
        <v>0</v>
      </c>
      <c r="I76" s="7">
        <f>IFERROR(leasing!I76+pożyczki!I76,"-")</f>
        <v>0</v>
      </c>
      <c r="J76" s="7">
        <f>IFERROR(leasing!J76+pożyczki!J76,"-")</f>
        <v>0</v>
      </c>
      <c r="K76" s="7">
        <f>IFERROR(leasing!K76+pożyczki!K76,"-")</f>
        <v>0</v>
      </c>
      <c r="L76" s="7">
        <f>IFERROR(leasing!L76+pożyczki!L76,"-")</f>
        <v>0</v>
      </c>
      <c r="M76" s="7">
        <f>IFERROR(leasing!M76+pożyczki!M76,"-")</f>
        <v>0</v>
      </c>
      <c r="N76" s="7">
        <f>IFERROR(leasing!N76+pożyczki!N76,"-")</f>
        <v>0</v>
      </c>
      <c r="O76" s="7">
        <f>IFERROR(leasing!O76+pożyczki!O76,"-")</f>
        <v>0</v>
      </c>
      <c r="P76" s="7">
        <f>IFERROR(leasing!P76+pożyczki!P76,"-")</f>
        <v>0</v>
      </c>
      <c r="Q76" s="7">
        <f>IFERROR(leasing!Q76+pożyczki!Q76,"-")</f>
        <v>0</v>
      </c>
      <c r="R76" s="7">
        <f>IFERROR(leasing!R76+pożyczki!R76,"-")</f>
        <v>0</v>
      </c>
      <c r="S76" s="7">
        <f>IFERROR(leasing!S76+pożyczki!S76,"-")</f>
        <v>0</v>
      </c>
      <c r="T76" s="7">
        <f>IFERROR(leasing!T76+pożyczki!T76,"-")</f>
        <v>0</v>
      </c>
      <c r="U76" s="7">
        <f>IFERROR(leasing!U76+pożyczki!U76,"-")</f>
        <v>0</v>
      </c>
      <c r="V76" s="7">
        <f>IFERROR(leasing!V76+pożyczki!V76,"-")</f>
        <v>0</v>
      </c>
      <c r="W76" s="7">
        <f>IFERROR(leasing!W76+pożyczki!W76,"-")</f>
        <v>0</v>
      </c>
      <c r="X76" s="7">
        <f>IFERROR(leasing!X76+pożyczki!X76,"-")</f>
        <v>0</v>
      </c>
      <c r="Y76" s="7">
        <f>IFERROR(leasing!Y76+pożyczki!Y76,"-")</f>
        <v>0</v>
      </c>
      <c r="Z76" s="7">
        <f>IFERROR(leasing!Z76+pożyczki!Z76,"-")</f>
        <v>0</v>
      </c>
      <c r="AA76" s="7">
        <f>IFERROR(leasing!AA76+pożyczki!AA76,"-")</f>
        <v>0</v>
      </c>
      <c r="AB76" s="7">
        <f>IFERROR(leasing!AB76+pożyczki!AB76,"-")</f>
        <v>0</v>
      </c>
      <c r="AC76" s="7">
        <f>IFERROR(leasing!AC76+pożyczki!AC76,"-")</f>
        <v>0</v>
      </c>
      <c r="AD76" s="7">
        <f>IFERROR(leasing!AD76+pożyczki!AD76,"-")</f>
        <v>0</v>
      </c>
      <c r="AE76" s="7">
        <f>IFERROR(leasing!AE76+pożyczki!AE76,"-")</f>
        <v>0</v>
      </c>
      <c r="AF76" s="7">
        <f>IFERROR(leasing!AF76+pożyczki!AF76,"-")</f>
        <v>0</v>
      </c>
      <c r="AG76" s="7">
        <f>IFERROR(leasing!AG76+pożyczki!AG76,"-")</f>
        <v>0</v>
      </c>
      <c r="AH76" s="7">
        <f>IFERROR(leasing!AH76+pożyczki!AH76,"-")</f>
        <v>0</v>
      </c>
      <c r="AI76" s="7">
        <f>IFERROR(leasing!AI76+pożyczki!AI76,"-")</f>
        <v>0</v>
      </c>
      <c r="AJ76" s="7">
        <f>IFERROR(leasing!AJ76+pożyczki!AJ76,"-")</f>
        <v>0</v>
      </c>
      <c r="AK76" s="7">
        <f>IFERROR(leasing!AK76+pożyczki!AK76,"-")</f>
        <v>0</v>
      </c>
      <c r="AL76" s="7">
        <f>IFERROR(leasing!AL76+pożyczki!AL76,"-")</f>
        <v>0</v>
      </c>
      <c r="AM76" s="23">
        <f>leasing!AM76+pożyczki!AM76</f>
        <v>0</v>
      </c>
    </row>
    <row r="77" spans="1:77" s="31" customFormat="1" x14ac:dyDescent="0.2">
      <c r="A77" s="41"/>
      <c r="B77" s="25" t="s">
        <v>61</v>
      </c>
      <c r="C77" s="25">
        <f>leasing!C77+pożyczki!C77</f>
        <v>2598701</v>
      </c>
      <c r="D77" s="25">
        <f>leasing!D77+pożyczki!D77</f>
        <v>1397111</v>
      </c>
      <c r="E77" s="25">
        <f>leasing!E77+pożyczki!E77</f>
        <v>425247</v>
      </c>
      <c r="F77" s="25">
        <f>leasing!F77+pożyczki!F77</f>
        <v>206459</v>
      </c>
      <c r="G77" s="25">
        <f>leasing!G77+pożyczki!G77</f>
        <v>218788</v>
      </c>
      <c r="H77" s="25">
        <f>leasing!H77+pożyczki!H77</f>
        <v>553580</v>
      </c>
      <c r="I77" s="25">
        <f>leasing!I77+pożyczki!I77</f>
        <v>169079</v>
      </c>
      <c r="J77" s="25">
        <f>leasing!J77+pożyczki!J77</f>
        <v>21002</v>
      </c>
      <c r="K77" s="25">
        <f>leasing!K77+pożyczki!K77</f>
        <v>32682</v>
      </c>
      <c r="L77" s="25">
        <f>leasing!L77+pożyczki!L77</f>
        <v>765698</v>
      </c>
      <c r="M77" s="25">
        <f>leasing!M77+pożyczki!M77</f>
        <v>329553</v>
      </c>
      <c r="N77" s="25">
        <f>leasing!N77+pożyczki!N77</f>
        <v>174025</v>
      </c>
      <c r="O77" s="25">
        <f>leasing!O77+pożyczki!O77</f>
        <v>16091</v>
      </c>
      <c r="P77" s="25">
        <f>leasing!P77+pożyczki!P77</f>
        <v>12153</v>
      </c>
      <c r="Q77" s="25">
        <f>leasing!Q77+pożyczki!Q77</f>
        <v>61886</v>
      </c>
      <c r="R77" s="25">
        <f>leasing!R77+pożyczki!R77</f>
        <v>18821</v>
      </c>
      <c r="S77" s="25">
        <f>leasing!S77+pożyczki!S77</f>
        <v>9264</v>
      </c>
      <c r="T77" s="25">
        <f>leasing!T77+pożyczki!T77</f>
        <v>1684</v>
      </c>
      <c r="U77" s="25">
        <f>leasing!U77+pożyczki!U77</f>
        <v>28490</v>
      </c>
      <c r="V77" s="25">
        <f>leasing!V77+pożyczki!V77</f>
        <v>113731</v>
      </c>
      <c r="W77" s="25">
        <f>leasing!W77+pożyczki!W77</f>
        <v>3003</v>
      </c>
      <c r="X77" s="25">
        <f>leasing!X77+pożyczki!X77</f>
        <v>2896</v>
      </c>
      <c r="Y77" s="25">
        <f>leasing!Y77+pożyczki!Y77</f>
        <v>0</v>
      </c>
      <c r="Z77" s="25">
        <f>leasing!Z77+pożyczki!Z77</f>
        <v>107</v>
      </c>
      <c r="AA77" s="25">
        <f>leasing!AA77+pożyczki!AA77</f>
        <v>213057</v>
      </c>
      <c r="AB77" s="25">
        <f>leasing!AB77+pożyczki!AB77</f>
        <v>99536</v>
      </c>
      <c r="AC77" s="25">
        <f>leasing!AC77+pożyczki!AC77</f>
        <v>5805</v>
      </c>
      <c r="AD77" s="25">
        <f>leasing!AD77+pożyczki!AD77</f>
        <v>107716</v>
      </c>
      <c r="AE77" s="60">
        <f>leasing!AE77+pożyczki!AE77</f>
        <v>2603</v>
      </c>
      <c r="AF77" s="61">
        <f>leasing!AF77+pożyczki!AF77</f>
        <v>3583062</v>
      </c>
      <c r="AG77" s="61">
        <f>leasing!AG77+pożyczki!AG77</f>
        <v>1724</v>
      </c>
      <c r="AH77" s="28">
        <f>leasing!AH77+pożyczki!AH77</f>
        <v>0</v>
      </c>
      <c r="AI77" s="25">
        <f>leasing!AI77+pożyczki!AI77</f>
        <v>0</v>
      </c>
      <c r="AJ77" s="25">
        <f>leasing!AJ77+pożyczki!AJ77</f>
        <v>0</v>
      </c>
      <c r="AK77" s="25">
        <f>leasing!AK77+pożyczki!AK77</f>
        <v>0</v>
      </c>
      <c r="AL77" s="25">
        <f>leasing!AL77+pożyczki!AL77</f>
        <v>1724</v>
      </c>
      <c r="AM77" s="29">
        <f>leasing!AM77+pożyczki!AM77</f>
        <v>3584786</v>
      </c>
    </row>
    <row r="78" spans="1:77" ht="15" x14ac:dyDescent="0.25">
      <c r="A78" s="67"/>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c r="AZ78" s="3"/>
      <c r="BA78" s="3"/>
      <c r="BB78" s="3"/>
      <c r="BC78" s="3"/>
      <c r="BD78" s="3"/>
      <c r="BE78" s="3"/>
      <c r="BF78" s="3"/>
      <c r="BG78" s="3"/>
      <c r="BH78" s="3"/>
      <c r="BI78" s="3"/>
      <c r="BJ78" s="3"/>
      <c r="BK78" s="3"/>
      <c r="BL78" s="3"/>
      <c r="BM78" s="3"/>
      <c r="BN78" s="3"/>
      <c r="BO78" s="3"/>
      <c r="BP78" s="3"/>
      <c r="BQ78" s="3"/>
      <c r="BR78" s="3"/>
      <c r="BS78" s="3"/>
      <c r="BT78" s="3"/>
      <c r="BU78" s="3"/>
      <c r="BV78" s="3"/>
      <c r="BW78" s="3"/>
      <c r="BX78" s="3"/>
      <c r="BY78" s="3"/>
    </row>
    <row r="79" spans="1:77" x14ac:dyDescent="0.2">
      <c r="B79" s="11" t="s">
        <v>148</v>
      </c>
    </row>
  </sheetData>
  <conditionalFormatting sqref="AN14:AN15">
    <cfRule type="cellIs" dxfId="16" priority="136" stopIfTrue="1" operator="equal">
      <formula>0</formula>
    </cfRule>
  </conditionalFormatting>
  <conditionalFormatting sqref="AN16">
    <cfRule type="cellIs" dxfId="15" priority="135" stopIfTrue="1" operator="equal">
      <formula>0</formula>
    </cfRule>
  </conditionalFormatting>
  <conditionalFormatting sqref="AN19">
    <cfRule type="cellIs" dxfId="14" priority="134" stopIfTrue="1" operator="equal">
      <formula>0</formula>
    </cfRule>
  </conditionalFormatting>
  <conditionalFormatting sqref="AN26">
    <cfRule type="cellIs" dxfId="13" priority="132" stopIfTrue="1" operator="equal">
      <formula>0</formula>
    </cfRule>
  </conditionalFormatting>
  <conditionalFormatting sqref="B4:B6 B30:B31 B53:B56 B78 AN7:AN26">
    <cfRule type="cellIs" dxfId="12" priority="137" operator="equal">
      <formula>"Getin Leasing S.A."</formula>
    </cfRule>
  </conditionalFormatting>
  <conditionalFormatting sqref="AN23">
    <cfRule type="cellIs" dxfId="11" priority="133" stopIfTrue="1" operator="equal">
      <formula>0</formula>
    </cfRule>
  </conditionalFormatting>
  <conditionalFormatting sqref="B1:B3">
    <cfRule type="cellIs" dxfId="10" priority="131" operator="equal">
      <formula>"Getin Leasing S.A."</formula>
    </cfRule>
  </conditionalFormatting>
  <conditionalFormatting sqref="B29">
    <cfRule type="cellIs" dxfId="9" priority="130" operator="equal">
      <formula>"Getin Leasing S.A."</formula>
    </cfRule>
  </conditionalFormatting>
  <conditionalFormatting sqref="B27">
    <cfRule type="cellIs" dxfId="8" priority="125" operator="equal">
      <formula>"Getin Leasing S.A."</formula>
    </cfRule>
  </conditionalFormatting>
  <conditionalFormatting sqref="B52">
    <cfRule type="cellIs" dxfId="7" priority="120" operator="equal">
      <formula>"Getin Leasing S.A."</formula>
    </cfRule>
  </conditionalFormatting>
  <conditionalFormatting sqref="B77">
    <cfRule type="cellIs" dxfId="6" priority="66" operator="equal">
      <formula>"Getin Leasing S.A."</formula>
    </cfRule>
  </conditionalFormatting>
  <conditionalFormatting sqref="B57">
    <cfRule type="cellIs" dxfId="5" priority="2" operator="equal">
      <formula>"Getin Leasing S.A."</formula>
    </cfRule>
  </conditionalFormatting>
  <conditionalFormatting sqref="B7">
    <cfRule type="cellIs" dxfId="4" priority="6" operator="equal">
      <formula>"Getin Leasing S.A."</formula>
    </cfRule>
  </conditionalFormatting>
  <conditionalFormatting sqref="B8:B26">
    <cfRule type="cellIs" dxfId="3" priority="5" operator="equal">
      <formula>"Getin Leasing S.A."</formula>
    </cfRule>
  </conditionalFormatting>
  <conditionalFormatting sqref="B32">
    <cfRule type="cellIs" dxfId="2" priority="4" operator="equal">
      <formula>"Getin Leasing S.A."</formula>
    </cfRule>
  </conditionalFormatting>
  <conditionalFormatting sqref="B33:B51">
    <cfRule type="cellIs" dxfId="1" priority="3" operator="equal">
      <formula>"Getin Leasing S.A."</formula>
    </cfRule>
  </conditionalFormatting>
  <conditionalFormatting sqref="B58:B76">
    <cfRule type="cellIs" dxfId="0" priority="1" operator="equal">
      <formula>"Getin Leasing S.A."</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leasing</vt:lpstr>
      <vt:lpstr>pożyczki</vt:lpstr>
      <vt:lpstr>suma</vt:lpstr>
    </vt:vector>
  </TitlesOfParts>
  <Company>SGEL Polska Sp. z o.o.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xbi720</dc:creator>
  <cp:lastModifiedBy>zpl</cp:lastModifiedBy>
  <cp:lastPrinted>2019-05-08T07:15:43Z</cp:lastPrinted>
  <dcterms:created xsi:type="dcterms:W3CDTF">2008-02-07T15:12:14Z</dcterms:created>
  <dcterms:modified xsi:type="dcterms:W3CDTF">2021-10-19T09:23:11Z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ea60d57e-af5b-4752-ac57-3e4f28ca11dc_Enabled">
    <vt:lpwstr>true</vt:lpwstr>
  </property>
  <property fmtid="{D5CDD505-2E9C-101B-9397-08002B2CF9AE}" pid="4" name="MSIP_Label_ea60d57e-af5b-4752-ac57-3e4f28ca11dc_SetDate">
    <vt:lpwstr>2021-07-02T07:25:14Z</vt:lpwstr>
  </property>
  <property fmtid="{D5CDD505-2E9C-101B-9397-08002B2CF9AE}" pid="5" name="MSIP_Label_ea60d57e-af5b-4752-ac57-3e4f28ca11dc_Method">
    <vt:lpwstr>Standard</vt:lpwstr>
  </property>
  <property fmtid="{D5CDD505-2E9C-101B-9397-08002B2CF9AE}" pid="6" name="MSIP_Label_ea60d57e-af5b-4752-ac57-3e4f28ca11dc_Name">
    <vt:lpwstr>ea60d57e-af5b-4752-ac57-3e4f28ca11dc</vt:lpwstr>
  </property>
  <property fmtid="{D5CDD505-2E9C-101B-9397-08002B2CF9AE}" pid="7" name="MSIP_Label_ea60d57e-af5b-4752-ac57-3e4f28ca11dc_SiteId">
    <vt:lpwstr>36da45f1-dd2c-4d1f-af13-5abe46b99921</vt:lpwstr>
  </property>
  <property fmtid="{D5CDD505-2E9C-101B-9397-08002B2CF9AE}" pid="8" name="MSIP_Label_ea60d57e-af5b-4752-ac57-3e4f28ca11dc_ActionId">
    <vt:lpwstr>47b99999-0598-4aa6-ab4f-566c39e2a60f</vt:lpwstr>
  </property>
  <property fmtid="{D5CDD505-2E9C-101B-9397-08002B2CF9AE}" pid="9" name="MSIP_Label_ea60d57e-af5b-4752-ac57-3e4f28ca11dc_ContentBits">
    <vt:lpwstr>0</vt:lpwstr>
  </property>
</Properties>
</file>